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65521" windowWidth="7620" windowHeight="8445" activeTab="4"/>
  </bookViews>
  <sheets>
    <sheet name="Consol IS" sheetId="1" r:id="rId1"/>
    <sheet name="Consol BS  " sheetId="2" r:id="rId2"/>
    <sheet name="Consol Equity" sheetId="3" r:id="rId3"/>
    <sheet name="CashFlow" sheetId="4" r:id="rId4"/>
    <sheet name="Notes" sheetId="5" r:id="rId5"/>
  </sheets>
  <externalReferences>
    <externalReference r:id="rId8"/>
  </externalReferences>
  <definedNames>
    <definedName name="_xlnm.Print_Area" localSheetId="1">'Consol BS  '!$A$1:$F$64</definedName>
    <definedName name="_xlnm.Print_Area" localSheetId="0">'Consol IS'!$A$1:$I$50</definedName>
    <definedName name="_xlnm.Print_Area" localSheetId="4">'Notes'!$A$1:$H$314</definedName>
    <definedName name="_xlnm.Print_Titles" localSheetId="4">'Notes'!$2:$6</definedName>
    <definedName name="Z_6E526710_5B8E_4916_8248_D4F7AD08A026_.wvu.PrintArea" localSheetId="4" hidden="1">'Notes'!$A$1:$J$314</definedName>
    <definedName name="Z_6E526710_5B8E_4916_8248_D4F7AD08A026_.wvu.PrintTitles" localSheetId="4" hidden="1">'Notes'!$2:$6</definedName>
    <definedName name="Z_6E526710_5B8E_4916_8248_D4F7AD08A026_.wvu.Rows" localSheetId="4" hidden="1">'Notes'!#REF!</definedName>
  </definedNames>
  <calcPr fullCalcOnLoad="1"/>
</workbook>
</file>

<file path=xl/sharedStrings.xml><?xml version="1.0" encoding="utf-8"?>
<sst xmlns="http://schemas.openxmlformats.org/spreadsheetml/2006/main" count="320" uniqueCount="239">
  <si>
    <t>JHM CONSOLIDATION BERHAD</t>
  </si>
  <si>
    <t>CURRENT ASSETS</t>
  </si>
  <si>
    <t>Inventories</t>
  </si>
  <si>
    <t>Trade receivables</t>
  </si>
  <si>
    <t>Trade payables</t>
  </si>
  <si>
    <t>Other payables and accruals</t>
  </si>
  <si>
    <t>Provision for taxation</t>
  </si>
  <si>
    <t>(The figures have not been audited)</t>
  </si>
  <si>
    <t>CONDENSED CONSOLIDATED INCOME STATEMENTS</t>
  </si>
  <si>
    <t>CONDENSED CONSOLIDATED STATEMENT OF CHANGES IN EQUITY</t>
  </si>
  <si>
    <t>--- Distributable---</t>
  </si>
  <si>
    <t>Share</t>
  </si>
  <si>
    <t>Retained</t>
  </si>
  <si>
    <t>Capital</t>
  </si>
  <si>
    <t xml:space="preserve">Profit </t>
  </si>
  <si>
    <t>Total</t>
  </si>
  <si>
    <t>RM'000</t>
  </si>
  <si>
    <t>Net profit for the period</t>
  </si>
  <si>
    <t>Notes :</t>
  </si>
  <si>
    <t>1.</t>
  </si>
  <si>
    <t>Accounting Policies and Methods Of Computation</t>
  </si>
  <si>
    <t>2.</t>
  </si>
  <si>
    <t>3.</t>
  </si>
  <si>
    <t>Seasonality or Cyclicality</t>
  </si>
  <si>
    <t>4.</t>
  </si>
  <si>
    <t>Exceptional items</t>
  </si>
  <si>
    <t xml:space="preserve">There were no exceptional items for the current quarter to date under review. </t>
  </si>
  <si>
    <t>5.</t>
  </si>
  <si>
    <t>6.</t>
  </si>
  <si>
    <t>7.</t>
  </si>
  <si>
    <t>8.</t>
  </si>
  <si>
    <t>Segmental Reporting</t>
  </si>
  <si>
    <t>Profit before taxation</t>
  </si>
  <si>
    <t>Taxation</t>
  </si>
  <si>
    <t>9.</t>
  </si>
  <si>
    <t>Valuation of Property, Plant and Equipment</t>
  </si>
  <si>
    <t>10.</t>
  </si>
  <si>
    <t>Subsequent Events</t>
  </si>
  <si>
    <t>11.</t>
  </si>
  <si>
    <t>Property, plant and equipment</t>
  </si>
  <si>
    <t>Current liabilities</t>
  </si>
  <si>
    <t>12.</t>
  </si>
  <si>
    <t>Contingent Liabilities and Contingent Assets</t>
  </si>
  <si>
    <t>13.</t>
  </si>
  <si>
    <t>Capital Commitments</t>
  </si>
  <si>
    <t>14.</t>
  </si>
  <si>
    <t>15.</t>
  </si>
  <si>
    <t>16.</t>
  </si>
  <si>
    <t>17.</t>
  </si>
  <si>
    <t>18.</t>
  </si>
  <si>
    <t>Current Year</t>
  </si>
  <si>
    <t>Quarter</t>
  </si>
  <si>
    <t>To Date</t>
  </si>
  <si>
    <t>19.</t>
  </si>
  <si>
    <t>20.</t>
  </si>
  <si>
    <t>Purchase or Disposal of Quoted Securities</t>
  </si>
  <si>
    <t>21.</t>
  </si>
  <si>
    <t>Corporate Proposals</t>
  </si>
  <si>
    <t>Group Borrowings and Debt Securities</t>
  </si>
  <si>
    <t>Group borrowings</t>
  </si>
  <si>
    <t>Short term</t>
  </si>
  <si>
    <t>Long term</t>
  </si>
  <si>
    <t>23.</t>
  </si>
  <si>
    <t>Off Balance Sheet Financial Instruments</t>
  </si>
  <si>
    <t>24.</t>
  </si>
  <si>
    <t>25.</t>
  </si>
  <si>
    <t>Individual Quarter</t>
  </si>
  <si>
    <t>Preceding Year</t>
  </si>
  <si>
    <t>Corresponding</t>
  </si>
  <si>
    <t>Cumulative Quarter</t>
  </si>
  <si>
    <t xml:space="preserve">Taxation           </t>
  </si>
  <si>
    <t>Finance costs</t>
  </si>
  <si>
    <t>Administrative expenses</t>
  </si>
  <si>
    <t>Other operating income</t>
  </si>
  <si>
    <t>Cost of sales</t>
  </si>
  <si>
    <t>Revenue</t>
  </si>
  <si>
    <t xml:space="preserve">Cash and bank balances </t>
  </si>
  <si>
    <t>Company No. 686148-A</t>
  </si>
  <si>
    <t>CONDENSED CONSOLIDATED CASH FLOW STATEMENT</t>
  </si>
  <si>
    <t>Cash flows from operating activities</t>
  </si>
  <si>
    <t>Adjustments for :</t>
  </si>
  <si>
    <t>Operating profit before working capital changes</t>
  </si>
  <si>
    <t>Receivables</t>
  </si>
  <si>
    <t>Payables</t>
  </si>
  <si>
    <t>Interest paid</t>
  </si>
  <si>
    <t>Income tax paid</t>
  </si>
  <si>
    <t>Cash flows from investing activities</t>
  </si>
  <si>
    <t>Net cash used in investing activities</t>
  </si>
  <si>
    <t>Cash flows from financing activities</t>
  </si>
  <si>
    <t>Cash and cash equivalents at beginning</t>
  </si>
  <si>
    <t>Cash and cash equivalents at end</t>
  </si>
  <si>
    <t xml:space="preserve">As At End </t>
  </si>
  <si>
    <t xml:space="preserve">Of Current </t>
  </si>
  <si>
    <t>Financial Year</t>
  </si>
  <si>
    <t>End</t>
  </si>
  <si>
    <t>N/A</t>
  </si>
  <si>
    <t>shares of RM0.10 each in issue ('000)</t>
  </si>
  <si>
    <t>Weighted average number of ordinary</t>
  </si>
  <si>
    <t xml:space="preserve">   weighted average number of ordinary shares</t>
  </si>
  <si>
    <t xml:space="preserve">   of RM0.10 each in issue (sen)</t>
  </si>
  <si>
    <t>Premium</t>
  </si>
  <si>
    <t>--- Non distributable---</t>
  </si>
  <si>
    <t>Segmental information is presented in respect of the Group's business segments.</t>
  </si>
  <si>
    <t>Revenue from external customers</t>
  </si>
  <si>
    <t>Inter-segment revenue</t>
  </si>
  <si>
    <t>Total revenue</t>
  </si>
  <si>
    <t>Segment results</t>
  </si>
  <si>
    <t>Interest expense</t>
  </si>
  <si>
    <t>Current Year To Date</t>
  </si>
  <si>
    <t>Other Electronic Components</t>
  </si>
  <si>
    <t>Proceeds from disposal of property,plant and equipment</t>
  </si>
  <si>
    <t>Cash and cash equivalent comprise:</t>
  </si>
  <si>
    <t>Current Quarter</t>
  </si>
  <si>
    <t>Current Year Quarter</t>
  </si>
  <si>
    <t>Changes In The Composition of The Group</t>
  </si>
  <si>
    <t>Hire purchase payables - Secured</t>
  </si>
  <si>
    <t>26.</t>
  </si>
  <si>
    <t>-Non cash items</t>
  </si>
  <si>
    <t>-Interest expense</t>
  </si>
  <si>
    <t>-Interest income</t>
  </si>
  <si>
    <t>Sales of Unquoted Investments / Properties</t>
  </si>
  <si>
    <t>Payment of hire purchase payables</t>
  </si>
  <si>
    <t>Dividends paid</t>
  </si>
  <si>
    <t>ASSETS</t>
  </si>
  <si>
    <t>Non-current assets</t>
  </si>
  <si>
    <t>TOTAL ASSETS</t>
  </si>
  <si>
    <t>EQUITY AND LIABILITIES</t>
  </si>
  <si>
    <t>Share capital</t>
  </si>
  <si>
    <t>Share premium</t>
  </si>
  <si>
    <t>Total equity</t>
  </si>
  <si>
    <t>Non-current liabilities</t>
  </si>
  <si>
    <t>Deferred tax liabilities</t>
  </si>
  <si>
    <t>Hire purchase payables</t>
  </si>
  <si>
    <t>TOTAL EQUITY AND LIABILITIES</t>
  </si>
  <si>
    <t>Unaudited</t>
  </si>
  <si>
    <t xml:space="preserve">Audited </t>
  </si>
  <si>
    <t xml:space="preserve"> As At Preceding </t>
  </si>
  <si>
    <t xml:space="preserve">Cash and cash equivalents </t>
  </si>
  <si>
    <t>Development costs</t>
  </si>
  <si>
    <t>Elimination</t>
  </si>
  <si>
    <t>Components related to HB LED</t>
  </si>
  <si>
    <t>Profit Forecast and Profit Guarantee</t>
  </si>
  <si>
    <t>Auditors'  Report on preceding annual financial statements</t>
  </si>
  <si>
    <t>Not applicable as no profit forecast or profit guarantee was announced or published.</t>
  </si>
  <si>
    <t xml:space="preserve">Net assets per share attributable to </t>
  </si>
  <si>
    <t xml:space="preserve">   equity holders of the parent (RM)</t>
  </si>
  <si>
    <t/>
  </si>
  <si>
    <t xml:space="preserve">Preceding Year </t>
  </si>
  <si>
    <t>Period</t>
  </si>
  <si>
    <t>Preceding Year Corresponding Quarter</t>
  </si>
  <si>
    <t>Preceding Year Corresponding Period</t>
  </si>
  <si>
    <t>CUMULATIVE QUARTER</t>
  </si>
  <si>
    <t>INDIVIDUAL QUARTER</t>
  </si>
  <si>
    <t>Current Year           To Date</t>
  </si>
  <si>
    <t xml:space="preserve">Holding Company's Interest Income </t>
  </si>
  <si>
    <t>Interest income in subsidiaries</t>
  </si>
  <si>
    <t>EXPLANATORY NOTES</t>
  </si>
  <si>
    <t>Utilisation of Initial Public Offering Proceeds</t>
  </si>
  <si>
    <t>Total liabilities</t>
  </si>
  <si>
    <t>Effects of changes in exchange rates</t>
  </si>
  <si>
    <t>Purchase of property, plant and equipment *</t>
  </si>
  <si>
    <t>*            Purchase of property of property,plant and equipment</t>
  </si>
  <si>
    <t xml:space="preserve">                Total acquisition cost</t>
  </si>
  <si>
    <t xml:space="preserve">                Total cash acquisition</t>
  </si>
  <si>
    <t xml:space="preserve">                Acquired under hire purchase loans</t>
  </si>
  <si>
    <t>Note:</t>
  </si>
  <si>
    <t xml:space="preserve">  N/A - Not Applicable</t>
  </si>
  <si>
    <t xml:space="preserve"> - Basic</t>
  </si>
  <si>
    <t xml:space="preserve">  - Diluted</t>
  </si>
  <si>
    <t>Note</t>
  </si>
  <si>
    <t>Corresponding Period</t>
  </si>
  <si>
    <t>Debt and equity securities</t>
  </si>
  <si>
    <t>There were no issuance, cancellations, repurchases, resale and repayment of debt and equity securities for the current quarter under review.</t>
  </si>
  <si>
    <t>Dividends Paid</t>
  </si>
  <si>
    <t>Material Changes in Estimates of Amounts Reported</t>
  </si>
  <si>
    <t>The Group's operations were not materially affected by any major seasonal or cyclical changes during the quarter under review.</t>
  </si>
  <si>
    <t>There were no changes in the the composition of the Group for the current quarter under review.</t>
  </si>
  <si>
    <t>Dividend Payable</t>
  </si>
  <si>
    <t>There were no material events subsequent to the end of the current quarter under review and up to the date of this announcement.</t>
  </si>
  <si>
    <t xml:space="preserve">Comment on material change in profit before taxation with immediate preceding quarter </t>
  </si>
  <si>
    <t>Immediate Preceding Quarter</t>
  </si>
  <si>
    <t>Cash generated from operations</t>
  </si>
  <si>
    <t>Net cash generated from operating activities</t>
  </si>
  <si>
    <t>Interest received</t>
  </si>
  <si>
    <t>Net cash used in financing activities</t>
  </si>
  <si>
    <t>Net decrease in cash and cash equivalents</t>
  </si>
  <si>
    <t>Fine Pitch Connector Pins</t>
  </si>
  <si>
    <t>Review Of Performance for the Current Financial Quarter and Financial Year-to-date</t>
  </si>
  <si>
    <t>RM’000</t>
  </si>
  <si>
    <t>31.12.08</t>
  </si>
  <si>
    <t>Balance as at 31 December 2008</t>
  </si>
  <si>
    <t>Deposit with a licensed bank</t>
  </si>
  <si>
    <t>Retained profits</t>
  </si>
  <si>
    <t>The basic earnings/(loss) per share for the quarter and cumulative year to date are computed as follow:</t>
  </si>
  <si>
    <t>Net profit/(loss) for the period (RM'000)</t>
  </si>
  <si>
    <t>Basic Earnings/(Loss) Per Share based on</t>
  </si>
  <si>
    <t>There is no diluted earnings/(loss) per share as the Company does not have any convertible financial instruments as at the current year quarter and current year to date.</t>
  </si>
  <si>
    <t xml:space="preserve">Profit/(Loss) before tax </t>
  </si>
  <si>
    <t>The auditors’ report  on the financial statements of the Group for the FYE 31 December 2008 were not subject to any audit qualification.</t>
  </si>
  <si>
    <t>There were no changes in contingent liabilities and contingent assets since the last annual balance sheet as at 31 December 2008.</t>
  </si>
  <si>
    <t>Tax recoverable</t>
  </si>
  <si>
    <t>Short term funds with a licensed financial instituition</t>
  </si>
  <si>
    <t>Other receivables, deposits and prepayments</t>
  </si>
  <si>
    <t>Dividends payable</t>
  </si>
  <si>
    <t xml:space="preserve">Balance as at 1 January 2008 </t>
  </si>
  <si>
    <t>Dividends</t>
  </si>
  <si>
    <t>Loss for the period</t>
  </si>
  <si>
    <t>Gross profit / (loss)</t>
  </si>
  <si>
    <t>Operating profit / (loss)</t>
  </si>
  <si>
    <t>Profit / (Loss) before taxation</t>
  </si>
  <si>
    <t>Profit / (Loss)  for the period</t>
  </si>
  <si>
    <t>Earnings / (Loss) per share attributable to 
equity holders of the parent (sen) :</t>
  </si>
  <si>
    <t>No dividends have been declared in respect of the quarter under review.</t>
  </si>
  <si>
    <t>Commentary Of Prospects</t>
  </si>
  <si>
    <t xml:space="preserve">Litigation </t>
  </si>
  <si>
    <t>30.09.09</t>
  </si>
  <si>
    <t>Income tax refund</t>
  </si>
  <si>
    <t>FOR THE FOURTH QUARTER ENDED 31 DECEMBER 2009</t>
  </si>
  <si>
    <t>CONDENSED CONSOLIDATED BALANCE SHEET AS AT 31 DECEMBER 2009</t>
  </si>
  <si>
    <t>31.12.09</t>
  </si>
  <si>
    <t>Balance as at 31 December 2009</t>
  </si>
  <si>
    <t>The Group comprises the following main business segments for the twelve  (12) months period ended 31 December 2009:</t>
  </si>
  <si>
    <t>There has been no revalution of property, plant and equipment during the quarter ended 31 December 2009.</t>
  </si>
  <si>
    <t>As at 31 December 2009, all property, plant and equipment were stated at cost less accumulated depreciation.</t>
  </si>
  <si>
    <t>Particulars of the Group's borrowings denominated in Ringgit Malaysia as at 31 December 2009 are as follow:-</t>
  </si>
  <si>
    <t>The outstanding capital commitments at the end of the current quarter is as follows :</t>
  </si>
  <si>
    <t>Authorised and contracted but not provided for :</t>
  </si>
  <si>
    <t>Purchase of property, plant and equipment</t>
  </si>
  <si>
    <t>PBT margin</t>
  </si>
  <si>
    <t>Taxation comprise the following :</t>
  </si>
  <si>
    <t>Based on results or the period</t>
  </si>
  <si>
    <t>- Current taxation</t>
  </si>
  <si>
    <t>- Deferred tax</t>
  </si>
  <si>
    <t>Underprovision in prior years</t>
  </si>
  <si>
    <t>As at 31 December 2009, the Company has fully utilised the proceeds raised from its initial public offering and has not undertaken any corporate proposal to raise any proceeds during the current quarter under review and financial year-to-date.</t>
  </si>
  <si>
    <t xml:space="preserve">Earnings/(Loss)  Per Share </t>
  </si>
  <si>
    <t>There were no significant changes in estimates that had a material effect on the results of the Group for the current quarter under review.</t>
  </si>
  <si>
    <t>Loss before taxation</t>
  </si>
  <si>
    <t>Net loss for the year</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</si>
</sst>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_(* #,##0_);_(* \(#,##0\);_(* &quot;-&quot;??_);_(@_)"/>
    <numFmt numFmtId="174" formatCode="_(* #,##0.00_);_(* \(#,##0.00\);_(* &quot;-&quot;_);_(@_)"/>
    <numFmt numFmtId="175" formatCode="_(* #,##0.0_);_(* \(#,##0.0\);_(* &quot;-&quot;?_);_(@_)"/>
    <numFmt numFmtId="176" formatCode="_(* #,##0.000_);_(* \(#,##0.000\);_(* &quot;-&quot;???_);_(@_)"/>
    <numFmt numFmtId="177" formatCode="_(* #,##0.0000_);_(* \(#,##0.0000\);_(* &quot;-&quot;????_);_(@_)"/>
    <numFmt numFmtId="178" formatCode="0.0000000"/>
    <numFmt numFmtId="179" formatCode="0.000000"/>
    <numFmt numFmtId="180" formatCode="0.00000"/>
    <numFmt numFmtId="181" formatCode="0.0000"/>
    <numFmt numFmtId="182" formatCode="0.000"/>
    <numFmt numFmtId="183" formatCode="0.0%"/>
    <numFmt numFmtId="184" formatCode="#,##0_ ;\-#,##0\ "/>
    <numFmt numFmtId="185" formatCode="_(* #,##0.0_);_(* \(#,##0.0\);_(* &quot;-&quot;??_);_(@_)"/>
    <numFmt numFmtId="186" formatCode="#,##0.0000_ ;\-#,##0.0000\ "/>
    <numFmt numFmtId="187" formatCode="_-* #,##0.0000_-;\-* #,##0.0000_-;_-* &quot;-&quot;????_-;_-@_-"/>
    <numFmt numFmtId="188" formatCode="&quot;Yes&quot;;&quot;Yes&quot;;&quot;No&quot;"/>
    <numFmt numFmtId="189" formatCode="&quot;True&quot;;&quot;True&quot;;&quot;False&quot;"/>
    <numFmt numFmtId="190" formatCode="&quot;On&quot;;&quot;On&quot;;&quot;Off&quot;"/>
    <numFmt numFmtId="191" formatCode="0.00_);\(0.00\)"/>
    <numFmt numFmtId="192" formatCode="_(* #,##0.000_);_(* \(#,##0.000\);_(* &quot;-&quot;??_);_(@_)"/>
    <numFmt numFmtId="193" formatCode="#,##0.0"/>
  </numFmts>
  <fonts count="49">
    <font>
      <sz val="10"/>
      <name val="Arial"/>
      <family val="0"/>
    </font>
    <font>
      <b/>
      <sz val="10"/>
      <name val="Times New Roman"/>
      <family val="1"/>
    </font>
    <font>
      <sz val="10"/>
      <name val="Times New Roman"/>
      <family val="1"/>
    </font>
    <font>
      <u val="single"/>
      <sz val="10"/>
      <name val="Times New Roman"/>
      <family val="1"/>
    </font>
    <font>
      <b/>
      <u val="single"/>
      <sz val="10"/>
      <name val="Times New Roman"/>
      <family val="1"/>
    </font>
    <font>
      <sz val="10"/>
      <color indexed="10"/>
      <name val="Times New Roman"/>
      <family val="1"/>
    </font>
    <font>
      <b/>
      <sz val="9"/>
      <name val="Times New Roman"/>
      <family val="1"/>
    </font>
    <font>
      <b/>
      <sz val="12"/>
      <name val="Times New Roman"/>
      <family val="1"/>
    </font>
    <font>
      <u val="single"/>
      <sz val="10"/>
      <color indexed="12"/>
      <name val="Arial"/>
      <family val="0"/>
    </font>
    <font>
      <u val="single"/>
      <sz val="10"/>
      <color indexed="36"/>
      <name val="Arial"/>
      <family val="0"/>
    </font>
    <font>
      <sz val="11"/>
      <name val="Times New Roman"/>
      <family val="1"/>
    </font>
    <font>
      <b/>
      <sz val="10"/>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57">
    <xf numFmtId="0" fontId="0" fillId="0" borderId="0" xfId="0" applyAlignment="1">
      <alignment/>
    </xf>
    <xf numFmtId="0" fontId="1" fillId="0" borderId="0" xfId="0" applyFont="1" applyAlignment="1">
      <alignment/>
    </xf>
    <xf numFmtId="0" fontId="1" fillId="0" borderId="0" xfId="0" applyFont="1" applyFill="1" applyAlignment="1">
      <alignment/>
    </xf>
    <xf numFmtId="173" fontId="2" fillId="0" borderId="0" xfId="42" applyNumberFormat="1" applyFont="1" applyFill="1" applyAlignment="1">
      <alignment/>
    </xf>
    <xf numFmtId="0" fontId="2" fillId="0" borderId="0" xfId="0" applyFont="1" applyFill="1" applyAlignment="1">
      <alignment/>
    </xf>
    <xf numFmtId="173" fontId="2" fillId="0" borderId="0" xfId="42" applyNumberFormat="1" applyFont="1" applyFill="1" applyAlignment="1">
      <alignment horizontal="center"/>
    </xf>
    <xf numFmtId="0" fontId="2" fillId="0" borderId="0" xfId="0" applyFont="1" applyFill="1" applyAlignment="1">
      <alignment horizontal="center"/>
    </xf>
    <xf numFmtId="173" fontId="2" fillId="0" borderId="0" xfId="42" applyNumberFormat="1" applyFont="1" applyFill="1" applyAlignment="1">
      <alignment horizontal="right"/>
    </xf>
    <xf numFmtId="173" fontId="2" fillId="0" borderId="0" xfId="42" applyNumberFormat="1" applyFont="1" applyFill="1" applyBorder="1" applyAlignment="1">
      <alignment/>
    </xf>
    <xf numFmtId="173" fontId="2" fillId="0" borderId="10" xfId="42" applyNumberFormat="1" applyFont="1" applyFill="1" applyBorder="1" applyAlignment="1">
      <alignment/>
    </xf>
    <xf numFmtId="0" fontId="2" fillId="0" borderId="0" xfId="0" applyFont="1" applyAlignment="1">
      <alignment/>
    </xf>
    <xf numFmtId="173" fontId="2" fillId="0" borderId="0" xfId="42" applyNumberFormat="1" applyFont="1" applyAlignment="1">
      <alignment/>
    </xf>
    <xf numFmtId="0" fontId="2" fillId="0" borderId="0" xfId="0" applyFont="1" applyFill="1" applyAlignment="1">
      <alignment horizontal="justify"/>
    </xf>
    <xf numFmtId="41" fontId="1" fillId="0" borderId="0" xfId="0" applyNumberFormat="1" applyFont="1" applyFill="1" applyAlignment="1">
      <alignment/>
    </xf>
    <xf numFmtId="0" fontId="0" fillId="0" borderId="0" xfId="0" applyFont="1" applyAlignment="1">
      <alignment/>
    </xf>
    <xf numFmtId="41" fontId="4" fillId="0" borderId="0" xfId="0" applyNumberFormat="1" applyFont="1" applyAlignment="1">
      <alignment/>
    </xf>
    <xf numFmtId="41" fontId="1" fillId="0" borderId="0" xfId="0" applyNumberFormat="1" applyFont="1" applyAlignment="1">
      <alignment horizontal="left"/>
    </xf>
    <xf numFmtId="41" fontId="2" fillId="0" borderId="0" xfId="0" applyNumberFormat="1" applyFont="1" applyAlignment="1">
      <alignment/>
    </xf>
    <xf numFmtId="0" fontId="0" fillId="0" borderId="0" xfId="0" applyFont="1" applyFill="1" applyAlignment="1">
      <alignment horizontal="center"/>
    </xf>
    <xf numFmtId="41" fontId="1" fillId="0" borderId="0" xfId="42" applyNumberFormat="1" applyFont="1" applyAlignment="1">
      <alignment/>
    </xf>
    <xf numFmtId="41" fontId="2" fillId="0" borderId="0" xfId="42" applyNumberFormat="1" applyFont="1" applyAlignment="1">
      <alignment/>
    </xf>
    <xf numFmtId="41" fontId="2" fillId="0" borderId="0" xfId="42" applyNumberFormat="1" applyFont="1" applyBorder="1" applyAlignment="1">
      <alignment/>
    </xf>
    <xf numFmtId="41" fontId="2" fillId="0" borderId="11" xfId="42" applyNumberFormat="1"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0" fillId="0" borderId="0" xfId="0" applyNumberFormat="1" applyFont="1" applyAlignment="1">
      <alignment/>
    </xf>
    <xf numFmtId="0" fontId="1" fillId="0" borderId="0" xfId="0" applyFont="1" applyFill="1" applyAlignment="1">
      <alignment horizontal="left"/>
    </xf>
    <xf numFmtId="0" fontId="1" fillId="0" borderId="0" xfId="0" applyFont="1" applyFill="1" applyAlignment="1" quotePrefix="1">
      <alignment horizontal="left"/>
    </xf>
    <xf numFmtId="0" fontId="2" fillId="0" borderId="0" xfId="0" applyFont="1" applyBorder="1" applyAlignment="1">
      <alignment/>
    </xf>
    <xf numFmtId="173" fontId="2" fillId="0" borderId="0" xfId="42" applyNumberFormat="1" applyFont="1" applyFill="1" applyBorder="1" applyAlignment="1">
      <alignment horizontal="center"/>
    </xf>
    <xf numFmtId="0" fontId="2" fillId="0" borderId="0" xfId="0" applyFont="1" applyFill="1" applyBorder="1" applyAlignment="1">
      <alignment/>
    </xf>
    <xf numFmtId="41" fontId="2" fillId="0" borderId="0" xfId="0" applyNumberFormat="1" applyFont="1" applyFill="1" applyAlignment="1">
      <alignment/>
    </xf>
    <xf numFmtId="41" fontId="2" fillId="0" borderId="0" xfId="0" applyNumberFormat="1" applyFont="1" applyFill="1" applyBorder="1" applyAlignment="1">
      <alignment/>
    </xf>
    <xf numFmtId="0" fontId="2" fillId="0" borderId="0" xfId="0" applyFont="1" applyFill="1" applyAlignment="1" quotePrefix="1">
      <alignment/>
    </xf>
    <xf numFmtId="0" fontId="3" fillId="0" borderId="0" xfId="0" applyFont="1" applyFill="1" applyAlignment="1">
      <alignment/>
    </xf>
    <xf numFmtId="173" fontId="2" fillId="0" borderId="0" xfId="42" applyNumberFormat="1" applyFont="1" applyAlignment="1">
      <alignment horizontal="center"/>
    </xf>
    <xf numFmtId="41" fontId="1" fillId="0" borderId="0" xfId="0" applyNumberFormat="1" applyFont="1" applyFill="1" applyAlignment="1">
      <alignment/>
    </xf>
    <xf numFmtId="173" fontId="2" fillId="0" borderId="11" xfId="42" applyNumberFormat="1" applyFont="1" applyFill="1" applyBorder="1" applyAlignment="1">
      <alignment/>
    </xf>
    <xf numFmtId="173" fontId="2" fillId="0" borderId="12" xfId="42" applyNumberFormat="1" applyFont="1" applyFill="1" applyBorder="1" applyAlignment="1">
      <alignment/>
    </xf>
    <xf numFmtId="173" fontId="2" fillId="0" borderId="13" xfId="42" applyNumberFormat="1" applyFont="1" applyFill="1" applyBorder="1" applyAlignment="1">
      <alignment/>
    </xf>
    <xf numFmtId="173" fontId="2" fillId="0" borderId="14" xfId="42" applyNumberFormat="1" applyFont="1" applyFill="1" applyBorder="1" applyAlignment="1">
      <alignment/>
    </xf>
    <xf numFmtId="37" fontId="2" fillId="0" borderId="0" xfId="0" applyNumberFormat="1" applyFont="1" applyFill="1" applyAlignment="1">
      <alignment horizontal="left"/>
    </xf>
    <xf numFmtId="41" fontId="2" fillId="0" borderId="11" xfId="0" applyNumberFormat="1" applyFont="1" applyFill="1" applyBorder="1" applyAlignment="1">
      <alignment/>
    </xf>
    <xf numFmtId="41" fontId="2" fillId="0" borderId="11" xfId="0" applyNumberFormat="1" applyFont="1" applyBorder="1" applyAlignment="1">
      <alignment/>
    </xf>
    <xf numFmtId="9" fontId="5" fillId="0" borderId="0" xfId="60" applyFont="1" applyFill="1" applyAlignment="1">
      <alignment/>
    </xf>
    <xf numFmtId="41" fontId="2" fillId="0" borderId="15" xfId="0" applyNumberFormat="1" applyFont="1" applyFill="1" applyBorder="1" applyAlignment="1">
      <alignment/>
    </xf>
    <xf numFmtId="0" fontId="1" fillId="0" borderId="0" xfId="0" applyFont="1" applyFill="1" applyAlignment="1">
      <alignment horizontal="center"/>
    </xf>
    <xf numFmtId="0" fontId="6" fillId="0" borderId="0" xfId="0" applyFont="1" applyFill="1" applyAlignment="1">
      <alignment horizontal="center"/>
    </xf>
    <xf numFmtId="41" fontId="7" fillId="0" borderId="0" xfId="0" applyNumberFormat="1" applyFont="1" applyAlignment="1">
      <alignment/>
    </xf>
    <xf numFmtId="173" fontId="1" fillId="0" borderId="0" xfId="42" applyNumberFormat="1" applyFont="1" applyFill="1" applyAlignment="1">
      <alignment/>
    </xf>
    <xf numFmtId="173" fontId="1" fillId="0" borderId="0" xfId="42" applyNumberFormat="1" applyFont="1" applyFill="1" applyAlignment="1">
      <alignment horizontal="center"/>
    </xf>
    <xf numFmtId="0" fontId="0" fillId="0" borderId="0" xfId="0" applyFill="1" applyAlignment="1">
      <alignment/>
    </xf>
    <xf numFmtId="0" fontId="2" fillId="0" borderId="0" xfId="0" applyFont="1" applyFill="1" applyBorder="1" applyAlignment="1">
      <alignment horizontal="center"/>
    </xf>
    <xf numFmtId="41" fontId="0" fillId="0" borderId="0" xfId="0" applyNumberFormat="1" applyFont="1" applyFill="1" applyAlignment="1">
      <alignment/>
    </xf>
    <xf numFmtId="0" fontId="0" fillId="0" borderId="0" xfId="0" applyFill="1" applyBorder="1" applyAlignment="1">
      <alignment/>
    </xf>
    <xf numFmtId="41" fontId="2" fillId="0" borderId="0" xfId="42" applyNumberFormat="1" applyFont="1" applyFill="1" applyBorder="1" applyAlignment="1">
      <alignment/>
    </xf>
    <xf numFmtId="173" fontId="1" fillId="0" borderId="0" xfId="42" applyNumberFormat="1" applyFont="1" applyFill="1" applyAlignment="1" quotePrefix="1">
      <alignment horizontal="center"/>
    </xf>
    <xf numFmtId="0" fontId="2" fillId="0" borderId="0" xfId="0" applyFont="1" applyAlignment="1" quotePrefix="1">
      <alignment/>
    </xf>
    <xf numFmtId="0" fontId="0" fillId="0" borderId="0" xfId="0" applyFont="1" applyAlignment="1">
      <alignment/>
    </xf>
    <xf numFmtId="41" fontId="2" fillId="0" borderId="0" xfId="0" applyNumberFormat="1" applyFont="1" applyFill="1" applyAlignment="1">
      <alignment horizontal="center"/>
    </xf>
    <xf numFmtId="41" fontId="2" fillId="0" borderId="11" xfId="0" applyNumberFormat="1" applyFont="1" applyFill="1" applyBorder="1" applyAlignment="1">
      <alignment horizontal="center"/>
    </xf>
    <xf numFmtId="41" fontId="0" fillId="0" borderId="0" xfId="0" applyNumberFormat="1" applyFont="1" applyFill="1" applyAlignment="1">
      <alignment/>
    </xf>
    <xf numFmtId="173" fontId="2" fillId="0" borderId="16" xfId="42" applyNumberFormat="1" applyFont="1" applyFill="1" applyBorder="1" applyAlignment="1">
      <alignment/>
    </xf>
    <xf numFmtId="3" fontId="2" fillId="0" borderId="0" xfId="0" applyNumberFormat="1" applyFont="1" applyFill="1" applyAlignment="1">
      <alignment horizontal="center"/>
    </xf>
    <xf numFmtId="3" fontId="2" fillId="0" borderId="0" xfId="0" applyNumberFormat="1" applyFont="1" applyFill="1" applyAlignment="1">
      <alignment/>
    </xf>
    <xf numFmtId="0" fontId="2" fillId="0" borderId="0" xfId="57" applyFont="1" applyFill="1">
      <alignment/>
      <protection/>
    </xf>
    <xf numFmtId="0" fontId="1" fillId="0" borderId="0" xfId="0" applyFont="1" applyFill="1" applyAlignment="1">
      <alignment horizontal="center" vertical="justify"/>
    </xf>
    <xf numFmtId="173" fontId="2" fillId="0" borderId="10" xfId="42" applyNumberFormat="1" applyFont="1" applyFill="1" applyBorder="1" applyAlignment="1">
      <alignment horizontal="center"/>
    </xf>
    <xf numFmtId="0" fontId="1" fillId="0" borderId="0" xfId="0" applyFont="1" applyFill="1" applyBorder="1" applyAlignment="1">
      <alignment horizontal="center"/>
    </xf>
    <xf numFmtId="0" fontId="2" fillId="0" borderId="0" xfId="0" applyNumberFormat="1" applyFont="1" applyFill="1" applyAlignment="1">
      <alignment/>
    </xf>
    <xf numFmtId="38" fontId="2" fillId="0" borderId="0" xfId="0" applyNumberFormat="1" applyFont="1" applyBorder="1" applyAlignment="1">
      <alignment/>
    </xf>
    <xf numFmtId="0" fontId="0" fillId="0" borderId="0" xfId="0" applyFont="1" applyBorder="1" applyAlignment="1">
      <alignment/>
    </xf>
    <xf numFmtId="41" fontId="2" fillId="0" borderId="17" xfId="42" applyNumberFormat="1" applyFont="1" applyBorder="1" applyAlignment="1">
      <alignment/>
    </xf>
    <xf numFmtId="41" fontId="2" fillId="0" borderId="18" xfId="42" applyNumberFormat="1" applyFont="1" applyBorder="1" applyAlignment="1">
      <alignment/>
    </xf>
    <xf numFmtId="173" fontId="2" fillId="0" borderId="0" xfId="0" applyNumberFormat="1" applyFont="1" applyAlignment="1">
      <alignment/>
    </xf>
    <xf numFmtId="3" fontId="2" fillId="0" borderId="0" xfId="0" applyNumberFormat="1" applyFont="1" applyAlignment="1">
      <alignment/>
    </xf>
    <xf numFmtId="173" fontId="2" fillId="0" borderId="11" xfId="0" applyNumberFormat="1" applyFont="1" applyBorder="1" applyAlignment="1">
      <alignment/>
    </xf>
    <xf numFmtId="0" fontId="1" fillId="0" borderId="0" xfId="57" applyFont="1" applyFill="1" applyBorder="1" applyAlignment="1">
      <alignment horizontal="right"/>
      <protection/>
    </xf>
    <xf numFmtId="0" fontId="1" fillId="0" borderId="0" xfId="57" applyFont="1" applyFill="1" applyBorder="1" applyAlignment="1">
      <alignment horizontal="right" wrapText="1"/>
      <protection/>
    </xf>
    <xf numFmtId="10" fontId="0" fillId="0" borderId="0" xfId="60" applyNumberFormat="1" applyFont="1" applyAlignment="1">
      <alignment/>
    </xf>
    <xf numFmtId="0" fontId="1" fillId="0" borderId="0" xfId="0" applyFont="1" applyFill="1" applyAlignment="1">
      <alignment horizontal="right"/>
    </xf>
    <xf numFmtId="0" fontId="1" fillId="0" borderId="0" xfId="57" applyFont="1" applyFill="1" applyAlignment="1">
      <alignment horizontal="right" wrapText="1"/>
      <protection/>
    </xf>
    <xf numFmtId="10" fontId="2" fillId="0" borderId="0" xfId="60" applyNumberFormat="1" applyFont="1" applyFill="1" applyAlignment="1">
      <alignment horizontal="center"/>
    </xf>
    <xf numFmtId="173" fontId="2" fillId="0" borderId="0" xfId="0" applyNumberFormat="1" applyFont="1" applyFill="1" applyAlignment="1">
      <alignment/>
    </xf>
    <xf numFmtId="173" fontId="2" fillId="0" borderId="11" xfId="0" applyNumberFormat="1" applyFont="1" applyFill="1" applyBorder="1" applyAlignment="1">
      <alignment/>
    </xf>
    <xf numFmtId="0" fontId="0" fillId="0" borderId="0" xfId="0" applyFont="1" applyFill="1" applyAlignment="1">
      <alignment/>
    </xf>
    <xf numFmtId="173" fontId="2" fillId="0" borderId="0" xfId="42" applyNumberFormat="1" applyFont="1" applyFill="1" applyAlignment="1" quotePrefix="1">
      <alignment/>
    </xf>
    <xf numFmtId="3" fontId="2" fillId="0" borderId="0"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center" wrapText="1"/>
    </xf>
    <xf numFmtId="0" fontId="1" fillId="0" borderId="0" xfId="0" applyFont="1" applyBorder="1" applyAlignment="1">
      <alignment horizontal="right" wrapText="1"/>
    </xf>
    <xf numFmtId="0" fontId="5" fillId="0" borderId="0" xfId="0" applyFont="1" applyFill="1" applyAlignment="1">
      <alignment/>
    </xf>
    <xf numFmtId="3" fontId="2" fillId="0" borderId="10" xfId="0" applyNumberFormat="1" applyFont="1" applyBorder="1" applyAlignment="1">
      <alignment/>
    </xf>
    <xf numFmtId="41" fontId="6" fillId="0" borderId="0" xfId="0" applyNumberFormat="1" applyFont="1" applyAlignment="1">
      <alignment horizontal="center"/>
    </xf>
    <xf numFmtId="43" fontId="2" fillId="0" borderId="0" xfId="42" applyNumberFormat="1" applyFont="1" applyFill="1" applyAlignment="1">
      <alignment/>
    </xf>
    <xf numFmtId="43" fontId="2" fillId="0" borderId="0" xfId="0" applyNumberFormat="1" applyFont="1" applyFill="1" applyAlignment="1">
      <alignment/>
    </xf>
    <xf numFmtId="43" fontId="0" fillId="0" borderId="0" xfId="0" applyNumberFormat="1" applyAlignment="1">
      <alignment/>
    </xf>
    <xf numFmtId="173" fontId="2" fillId="0" borderId="0" xfId="0" applyNumberFormat="1" applyFont="1" applyFill="1" applyBorder="1" applyAlignment="1">
      <alignment/>
    </xf>
    <xf numFmtId="0" fontId="1" fillId="0" borderId="0" xfId="0" applyNumberFormat="1" applyFont="1" applyFill="1" applyAlignment="1">
      <alignment horizontal="center" wrapText="1"/>
    </xf>
    <xf numFmtId="0" fontId="2" fillId="0" borderId="0" xfId="0" applyFont="1" applyFill="1" applyBorder="1" applyAlignment="1">
      <alignment vertical="top" wrapText="1"/>
    </xf>
    <xf numFmtId="0" fontId="2" fillId="0" borderId="0" xfId="0" applyFont="1" applyFill="1" applyBorder="1" applyAlignment="1">
      <alignment horizontal="center" wrapText="1"/>
    </xf>
    <xf numFmtId="3" fontId="1" fillId="0" borderId="0" xfId="0" applyNumberFormat="1" applyFont="1" applyFill="1" applyBorder="1" applyAlignment="1">
      <alignment horizontal="center" wrapText="1"/>
    </xf>
    <xf numFmtId="0" fontId="0" fillId="0" borderId="0" xfId="0" applyFont="1" applyFill="1" applyBorder="1" applyAlignment="1">
      <alignment/>
    </xf>
    <xf numFmtId="15" fontId="2" fillId="0" borderId="0" xfId="0" applyNumberFormat="1" applyFont="1" applyFill="1" applyBorder="1" applyAlignment="1">
      <alignment/>
    </xf>
    <xf numFmtId="3" fontId="2" fillId="0" borderId="0" xfId="0" applyNumberFormat="1" applyFont="1" applyBorder="1" applyAlignment="1">
      <alignment horizontal="center" wrapText="1"/>
    </xf>
    <xf numFmtId="173" fontId="2" fillId="0" borderId="11" xfId="42" applyNumberFormat="1" applyFont="1" applyBorder="1" applyAlignment="1">
      <alignment/>
    </xf>
    <xf numFmtId="0" fontId="0" fillId="0" borderId="0" xfId="0" applyFont="1" applyBorder="1" applyAlignment="1">
      <alignment/>
    </xf>
    <xf numFmtId="0" fontId="2" fillId="0" borderId="0" xfId="0" applyFont="1" applyFill="1" applyAlignment="1">
      <alignment wrapText="1"/>
    </xf>
    <xf numFmtId="0" fontId="2" fillId="0" borderId="0" xfId="0" applyFont="1" applyFill="1" applyAlignment="1">
      <alignment horizontal="center" wrapText="1"/>
    </xf>
    <xf numFmtId="186" fontId="2" fillId="0" borderId="11" xfId="0" applyNumberFormat="1" applyFont="1" applyBorder="1" applyAlignment="1">
      <alignment/>
    </xf>
    <xf numFmtId="187" fontId="2" fillId="0" borderId="11" xfId="0" applyNumberFormat="1" applyFont="1" applyBorder="1" applyAlignment="1">
      <alignment/>
    </xf>
    <xf numFmtId="43" fontId="2" fillId="0" borderId="15" xfId="42" applyFont="1" applyFill="1" applyBorder="1" applyAlignment="1">
      <alignment/>
    </xf>
    <xf numFmtId="0" fontId="0" fillId="0" borderId="0" xfId="57" applyFont="1" applyFill="1">
      <alignment/>
      <protection/>
    </xf>
    <xf numFmtId="173" fontId="0" fillId="0" borderId="0" xfId="42" applyNumberFormat="1" applyFont="1" applyFill="1" applyAlignment="1">
      <alignment horizontal="center"/>
    </xf>
    <xf numFmtId="173" fontId="0" fillId="0" borderId="0" xfId="42" applyNumberFormat="1" applyFont="1" applyFill="1" applyAlignment="1">
      <alignment/>
    </xf>
    <xf numFmtId="41" fontId="2" fillId="0" borderId="0" xfId="0" applyNumberFormat="1" applyFont="1" applyFill="1" applyBorder="1" applyAlignment="1">
      <alignment horizontal="center"/>
    </xf>
    <xf numFmtId="0" fontId="1" fillId="0" borderId="0" xfId="0" applyFont="1" applyFill="1" applyAlignment="1">
      <alignment horizontal="center" wrapText="1"/>
    </xf>
    <xf numFmtId="0" fontId="0" fillId="0" borderId="0" xfId="0" applyFont="1" applyFill="1" applyAlignment="1">
      <alignment/>
    </xf>
    <xf numFmtId="41" fontId="2" fillId="0" borderId="15" xfId="0" applyNumberFormat="1" applyFont="1" applyFill="1" applyBorder="1" applyAlignment="1">
      <alignment horizontal="center"/>
    </xf>
    <xf numFmtId="174" fontId="2" fillId="0" borderId="15" xfId="0" applyNumberFormat="1" applyFont="1" applyFill="1" applyBorder="1" applyAlignment="1">
      <alignment horizontal="center"/>
    </xf>
    <xf numFmtId="174" fontId="2" fillId="0" borderId="0" xfId="0" applyNumberFormat="1" applyFont="1" applyFill="1" applyBorder="1" applyAlignment="1">
      <alignment horizontal="center"/>
    </xf>
    <xf numFmtId="0" fontId="1" fillId="0" borderId="0" xfId="0" applyFont="1" applyAlignment="1">
      <alignment horizontal="center" vertical="top" wrapText="1"/>
    </xf>
    <xf numFmtId="0" fontId="2" fillId="0" borderId="0" xfId="0" applyFont="1" applyFill="1" applyAlignment="1">
      <alignment horizontal="left"/>
    </xf>
    <xf numFmtId="0" fontId="10" fillId="0" borderId="0" xfId="0" applyFont="1" applyAlignment="1">
      <alignment horizontal="justify" vertical="top" wrapText="1"/>
    </xf>
    <xf numFmtId="0" fontId="10" fillId="0" borderId="0" xfId="0" applyFont="1" applyAlignment="1">
      <alignment horizontal="center" vertical="top" wrapText="1"/>
    </xf>
    <xf numFmtId="0" fontId="2" fillId="0" borderId="0" xfId="0" applyFont="1" applyAlignment="1">
      <alignment horizontal="justify" vertical="top" wrapText="1"/>
    </xf>
    <xf numFmtId="3" fontId="2" fillId="0" borderId="0" xfId="0" applyNumberFormat="1" applyFont="1" applyAlignment="1">
      <alignment horizontal="center" vertical="top" wrapText="1"/>
    </xf>
    <xf numFmtId="0" fontId="2" fillId="0" borderId="0" xfId="0" applyFont="1" applyAlignment="1">
      <alignment vertical="top" wrapText="1"/>
    </xf>
    <xf numFmtId="0" fontId="2" fillId="0" borderId="0" xfId="0" applyFont="1" applyFill="1" applyAlignment="1">
      <alignment horizontal="left" wrapText="1"/>
    </xf>
    <xf numFmtId="41" fontId="2" fillId="0" borderId="0" xfId="42" applyNumberFormat="1" applyFont="1" applyFill="1" applyAlignment="1">
      <alignment/>
    </xf>
    <xf numFmtId="41" fontId="2" fillId="0" borderId="11" xfId="42" applyNumberFormat="1" applyFont="1" applyFill="1" applyBorder="1" applyAlignment="1">
      <alignment/>
    </xf>
    <xf numFmtId="41" fontId="1" fillId="0" borderId="0" xfId="42" applyNumberFormat="1" applyFont="1" applyFill="1" applyAlignment="1">
      <alignment/>
    </xf>
    <xf numFmtId="41" fontId="2" fillId="0" borderId="17" xfId="42" applyNumberFormat="1" applyFont="1" applyFill="1" applyBorder="1" applyAlignment="1">
      <alignment/>
    </xf>
    <xf numFmtId="41" fontId="11" fillId="0" borderId="0" xfId="0" applyNumberFormat="1" applyFont="1" applyFill="1" applyAlignment="1">
      <alignment horizontal="center"/>
    </xf>
    <xf numFmtId="43" fontId="2" fillId="0" borderId="15" xfId="42" applyFont="1" applyFill="1" applyBorder="1" applyAlignment="1">
      <alignment horizontal="right"/>
    </xf>
    <xf numFmtId="0" fontId="1" fillId="0" borderId="0" xfId="0" applyFont="1" applyFill="1" applyAlignment="1">
      <alignment horizontal="center" vertical="top" wrapText="1"/>
    </xf>
    <xf numFmtId="37" fontId="2" fillId="0" borderId="0" xfId="0" applyNumberFormat="1" applyFont="1" applyFill="1" applyAlignment="1">
      <alignment horizontal="center"/>
    </xf>
    <xf numFmtId="37" fontId="2" fillId="0" borderId="0" xfId="0" applyNumberFormat="1" applyFont="1" applyAlignment="1">
      <alignment horizontal="center" vertical="top" wrapText="1"/>
    </xf>
    <xf numFmtId="37" fontId="2" fillId="0" borderId="0" xfId="42" applyNumberFormat="1" applyFont="1" applyAlignment="1" quotePrefix="1">
      <alignment horizontal="center" vertical="center"/>
    </xf>
    <xf numFmtId="0" fontId="11" fillId="0" borderId="0" xfId="0" applyFont="1" applyAlignment="1">
      <alignment horizontal="left"/>
    </xf>
    <xf numFmtId="0" fontId="6" fillId="0" borderId="0" xfId="0" applyFont="1" applyFill="1" applyAlignment="1">
      <alignment horizontal="right"/>
    </xf>
    <xf numFmtId="0" fontId="12" fillId="0" borderId="0" xfId="0" applyFont="1" applyFill="1" applyAlignment="1">
      <alignment horizontal="center"/>
    </xf>
    <xf numFmtId="41" fontId="12" fillId="0" borderId="15" xfId="0" applyNumberFormat="1" applyFont="1" applyFill="1" applyBorder="1" applyAlignment="1">
      <alignment horizontal="left"/>
    </xf>
    <xf numFmtId="41" fontId="12" fillId="0" borderId="0" xfId="0" applyNumberFormat="1" applyFont="1" applyFill="1" applyBorder="1" applyAlignment="1">
      <alignment horizontal="right"/>
    </xf>
    <xf numFmtId="37" fontId="2" fillId="0" borderId="0" xfId="0" applyNumberFormat="1" applyFont="1" applyAlignment="1">
      <alignment horizontal="center" vertical="center" wrapText="1"/>
    </xf>
    <xf numFmtId="0" fontId="2" fillId="0" borderId="11" xfId="0" applyFont="1" applyFill="1" applyBorder="1" applyAlignment="1">
      <alignment horizontal="center"/>
    </xf>
    <xf numFmtId="0" fontId="2" fillId="0" borderId="14" xfId="0" applyFont="1" applyFill="1" applyBorder="1" applyAlignment="1">
      <alignment horizontal="center"/>
    </xf>
    <xf numFmtId="0" fontId="2" fillId="0" borderId="10" xfId="0" applyFont="1" applyFill="1" applyBorder="1" applyAlignment="1">
      <alignment horizontal="center"/>
    </xf>
    <xf numFmtId="173" fontId="2" fillId="0" borderId="13" xfId="42" applyNumberFormat="1" applyFont="1" applyFill="1" applyBorder="1" applyAlignment="1">
      <alignment/>
    </xf>
    <xf numFmtId="0" fontId="1" fillId="0" borderId="0" xfId="0" applyFont="1" applyFill="1" applyAlignment="1">
      <alignment horizontal="center"/>
    </xf>
    <xf numFmtId="0" fontId="2" fillId="0" borderId="0" xfId="0" applyFont="1" applyFill="1" applyAlignment="1">
      <alignment horizontal="justify" wrapText="1"/>
    </xf>
    <xf numFmtId="0" fontId="0" fillId="0" borderId="0" xfId="0" applyAlignment="1">
      <alignment horizontal="justify" wrapText="1"/>
    </xf>
    <xf numFmtId="0" fontId="2" fillId="0" borderId="0" xfId="0" applyFont="1" applyFill="1" applyAlignment="1">
      <alignment horizontal="left" wrapText="1"/>
    </xf>
    <xf numFmtId="0" fontId="2" fillId="0" borderId="0" xfId="0" applyFont="1" applyFill="1" applyAlignment="1">
      <alignment horizontal="justify"/>
    </xf>
    <xf numFmtId="0" fontId="2" fillId="0" borderId="0" xfId="0" applyFont="1" applyFill="1" applyAlignment="1">
      <alignment horizontal="left"/>
    </xf>
    <xf numFmtId="0" fontId="2" fillId="0" borderId="0" xfId="0" applyFont="1" applyBorder="1" applyAlignment="1">
      <alignment horizontal="left" vertical="justify" wrapText="1"/>
    </xf>
    <xf numFmtId="0" fontId="2" fillId="0" borderId="0"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siness seg."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48</xdr:row>
      <xdr:rowOff>0</xdr:rowOff>
    </xdr:from>
    <xdr:to>
      <xdr:col>6</xdr:col>
      <xdr:colOff>676275</xdr:colOff>
      <xdr:row>48</xdr:row>
      <xdr:rowOff>0</xdr:rowOff>
    </xdr:to>
    <xdr:sp>
      <xdr:nvSpPr>
        <xdr:cNvPr id="1" name="Text Box 2"/>
        <xdr:cNvSpPr txBox="1">
          <a:spLocks noChangeArrowheads="1"/>
        </xdr:cNvSpPr>
      </xdr:nvSpPr>
      <xdr:spPr>
        <a:xfrm>
          <a:off x="285750" y="8429625"/>
          <a:ext cx="5486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is the First Interim Financial Statements on the consolidated results for the current financial quarter ended 30 June 2006 announced by the Company in compliance with the Bursa Malaysia Securities Berhad's ("Bursa Securities") requirement in conjunction with the admission of the Company to the MESDAQ Market of Bursa Securities.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une 2006No comparative figures are available as this is the first quarterly report to Bursa Malaysia Securities berhad.</a:t>
          </a:r>
        </a:p>
      </xdr:txBody>
    </xdr:sp>
    <xdr:clientData/>
  </xdr:twoCellAnchor>
  <xdr:twoCellAnchor>
    <xdr:from>
      <xdr:col>0</xdr:col>
      <xdr:colOff>9525</xdr:colOff>
      <xdr:row>44</xdr:row>
      <xdr:rowOff>19050</xdr:rowOff>
    </xdr:from>
    <xdr:to>
      <xdr:col>9</xdr:col>
      <xdr:colOff>0</xdr:colOff>
      <xdr:row>48</xdr:row>
      <xdr:rowOff>0</xdr:rowOff>
    </xdr:to>
    <xdr:sp>
      <xdr:nvSpPr>
        <xdr:cNvPr id="2" name="Text Box 3"/>
        <xdr:cNvSpPr txBox="1">
          <a:spLocks noChangeArrowheads="1"/>
        </xdr:cNvSpPr>
      </xdr:nvSpPr>
      <xdr:spPr>
        <a:xfrm>
          <a:off x="9525" y="7734300"/>
          <a:ext cx="7115175" cy="6953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unaudited Condensed Consolidated Income Statements should be read in conjunction with the audited financial statements of  JHM Consolidation Berhad for the financial year ended 31 December 2008 and the accompanying explanatory notes attached to this report)</a:t>
          </a:r>
        </a:p>
      </xdr:txBody>
    </xdr:sp>
    <xdr:clientData/>
  </xdr:twoCellAnchor>
  <xdr:twoCellAnchor>
    <xdr:from>
      <xdr:col>0</xdr:col>
      <xdr:colOff>314325</xdr:colOff>
      <xdr:row>48</xdr:row>
      <xdr:rowOff>0</xdr:rowOff>
    </xdr:from>
    <xdr:to>
      <xdr:col>6</xdr:col>
      <xdr:colOff>676275</xdr:colOff>
      <xdr:row>48</xdr:row>
      <xdr:rowOff>0</xdr:rowOff>
    </xdr:to>
    <xdr:sp>
      <xdr:nvSpPr>
        <xdr:cNvPr id="3" name="Text Box 4"/>
        <xdr:cNvSpPr txBox="1">
          <a:spLocks noChangeArrowheads="1"/>
        </xdr:cNvSpPr>
      </xdr:nvSpPr>
      <xdr:spPr>
        <a:xfrm>
          <a:off x="314325" y="8429625"/>
          <a:ext cx="54578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JHM was listed on the MESDAQ Market of Bursa Malaysia Securities Berhad ("Bursa Securities") on 13 July 2006 and the JHM Group was formed on 12 April 2006. As such, there are no comparative figures for the preceding year's corresponding period.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0</xdr:rowOff>
    </xdr:from>
    <xdr:to>
      <xdr:col>5</xdr:col>
      <xdr:colOff>590550</xdr:colOff>
      <xdr:row>61</xdr:row>
      <xdr:rowOff>114300</xdr:rowOff>
    </xdr:to>
    <xdr:sp>
      <xdr:nvSpPr>
        <xdr:cNvPr id="1" name="Text Box 1"/>
        <xdr:cNvSpPr txBox="1">
          <a:spLocks noChangeArrowheads="1"/>
        </xdr:cNvSpPr>
      </xdr:nvSpPr>
      <xdr:spPr>
        <a:xfrm>
          <a:off x="19050" y="11049000"/>
          <a:ext cx="7896225" cy="6858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unaudited Condensed Consolidated Balance Sheet should be read in conjunction with the audited financial statements of  JHM Consolidation Berhad for the financial year ended 31 December 2008 and the accompanying explanatory notes attached to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9525</xdr:rowOff>
    </xdr:from>
    <xdr:to>
      <xdr:col>5</xdr:col>
      <xdr:colOff>590550</xdr:colOff>
      <xdr:row>35</xdr:row>
      <xdr:rowOff>0</xdr:rowOff>
    </xdr:to>
    <xdr:sp>
      <xdr:nvSpPr>
        <xdr:cNvPr id="1" name="Text Box 5"/>
        <xdr:cNvSpPr txBox="1">
          <a:spLocks noChangeArrowheads="1"/>
        </xdr:cNvSpPr>
      </xdr:nvSpPr>
      <xdr:spPr>
        <a:xfrm>
          <a:off x="19050" y="5086350"/>
          <a:ext cx="6743700" cy="6381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unaudited Condensed Consolidated Statement of Changes In Equity should be read in conjunction with the audited financial statements of  JHM Consolidation Berhad for the financial year ended 31 December 2008 and the accompanying explanatory notes attached to this report)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63</xdr:row>
      <xdr:rowOff>47625</xdr:rowOff>
    </xdr:from>
    <xdr:ext cx="76200" cy="200025"/>
    <xdr:sp fLocksText="0">
      <xdr:nvSpPr>
        <xdr:cNvPr id="1" name="Text Box 1"/>
        <xdr:cNvSpPr txBox="1">
          <a:spLocks noChangeArrowheads="1"/>
        </xdr:cNvSpPr>
      </xdr:nvSpPr>
      <xdr:spPr>
        <a:xfrm>
          <a:off x="4067175" y="1049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28575</xdr:colOff>
      <xdr:row>62</xdr:row>
      <xdr:rowOff>0</xdr:rowOff>
    </xdr:from>
    <xdr:to>
      <xdr:col>5</xdr:col>
      <xdr:colOff>0</xdr:colOff>
      <xdr:row>66</xdr:row>
      <xdr:rowOff>9525</xdr:rowOff>
    </xdr:to>
    <xdr:sp>
      <xdr:nvSpPr>
        <xdr:cNvPr id="2" name="Text Box 2"/>
        <xdr:cNvSpPr txBox="1">
          <a:spLocks noChangeArrowheads="1"/>
        </xdr:cNvSpPr>
      </xdr:nvSpPr>
      <xdr:spPr>
        <a:xfrm>
          <a:off x="28575" y="10287000"/>
          <a:ext cx="6486525" cy="6572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unaudited Condensed Consolidated Cash Flow Statement should be read in conjunction with the audited financial statements of  JHM Consolidation Berhad for the financial year ended 31 December 2008 and the accompanying explanatory notes attached to this report)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229</xdr:row>
      <xdr:rowOff>9525</xdr:rowOff>
    </xdr:from>
    <xdr:to>
      <xdr:col>9</xdr:col>
      <xdr:colOff>371475</xdr:colOff>
      <xdr:row>231</xdr:row>
      <xdr:rowOff>133350</xdr:rowOff>
    </xdr:to>
    <xdr:sp>
      <xdr:nvSpPr>
        <xdr:cNvPr id="1" name="Text Box 11"/>
        <xdr:cNvSpPr txBox="1">
          <a:spLocks noChangeArrowheads="1"/>
        </xdr:cNvSpPr>
      </xdr:nvSpPr>
      <xdr:spPr>
        <a:xfrm>
          <a:off x="314325" y="38252400"/>
          <a:ext cx="8601075" cy="447675"/>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rPr>
            <a:t>There were no sale of unquoted investments or properties for the current quarter under review and financial year-to-date.</a:t>
          </a:r>
        </a:p>
      </xdr:txBody>
    </xdr:sp>
    <xdr:clientData/>
  </xdr:twoCellAnchor>
  <xdr:twoCellAnchor>
    <xdr:from>
      <xdr:col>1</xdr:col>
      <xdr:colOff>9525</xdr:colOff>
      <xdr:row>233</xdr:row>
      <xdr:rowOff>133350</xdr:rowOff>
    </xdr:from>
    <xdr:to>
      <xdr:col>7</xdr:col>
      <xdr:colOff>552450</xdr:colOff>
      <xdr:row>237</xdr:row>
      <xdr:rowOff>142875</xdr:rowOff>
    </xdr:to>
    <xdr:sp>
      <xdr:nvSpPr>
        <xdr:cNvPr id="2" name="Text Box 12"/>
        <xdr:cNvSpPr txBox="1">
          <a:spLocks noChangeArrowheads="1"/>
        </xdr:cNvSpPr>
      </xdr:nvSpPr>
      <xdr:spPr>
        <a:xfrm>
          <a:off x="314325" y="39023925"/>
          <a:ext cx="7391400" cy="65722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There were no purchases or disposals of quoted securities for the current quarter under review and financial year-to-date.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(b)There were no investments in quoted securities as at the end of the reporting period.
</a:t>
          </a:r>
        </a:p>
      </xdr:txBody>
    </xdr:sp>
    <xdr:clientData/>
  </xdr:twoCellAnchor>
  <xdr:twoCellAnchor>
    <xdr:from>
      <xdr:col>1</xdr:col>
      <xdr:colOff>9525</xdr:colOff>
      <xdr:row>291</xdr:row>
      <xdr:rowOff>0</xdr:rowOff>
    </xdr:from>
    <xdr:to>
      <xdr:col>7</xdr:col>
      <xdr:colOff>314325</xdr:colOff>
      <xdr:row>291</xdr:row>
      <xdr:rowOff>0</xdr:rowOff>
    </xdr:to>
    <xdr:sp>
      <xdr:nvSpPr>
        <xdr:cNvPr id="3" name="Text Box 14"/>
        <xdr:cNvSpPr txBox="1">
          <a:spLocks noChangeArrowheads="1"/>
        </xdr:cNvSpPr>
      </xdr:nvSpPr>
      <xdr:spPr>
        <a:xfrm>
          <a:off x="314325" y="48339375"/>
          <a:ext cx="7153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291</xdr:row>
      <xdr:rowOff>0</xdr:rowOff>
    </xdr:from>
    <xdr:to>
      <xdr:col>7</xdr:col>
      <xdr:colOff>657225</xdr:colOff>
      <xdr:row>291</xdr:row>
      <xdr:rowOff>0</xdr:rowOff>
    </xdr:to>
    <xdr:sp>
      <xdr:nvSpPr>
        <xdr:cNvPr id="4" name="Text Box 15"/>
        <xdr:cNvSpPr txBox="1">
          <a:spLocks noChangeArrowheads="1"/>
        </xdr:cNvSpPr>
      </xdr:nvSpPr>
      <xdr:spPr>
        <a:xfrm>
          <a:off x="304800" y="48339375"/>
          <a:ext cx="75057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through its acting lawyers had appeared in Court on 30 April 2008 and the case has been fixed for trial on 24 September 2008 by the Court.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171450</xdr:colOff>
      <xdr:row>8</xdr:row>
      <xdr:rowOff>47625</xdr:rowOff>
    </xdr:from>
    <xdr:to>
      <xdr:col>7</xdr:col>
      <xdr:colOff>542925</xdr:colOff>
      <xdr:row>44</xdr:row>
      <xdr:rowOff>133350</xdr:rowOff>
    </xdr:to>
    <xdr:sp>
      <xdr:nvSpPr>
        <xdr:cNvPr id="5" name="Text Box 16"/>
        <xdr:cNvSpPr txBox="1">
          <a:spLocks noChangeArrowheads="1"/>
        </xdr:cNvSpPr>
      </xdr:nvSpPr>
      <xdr:spPr>
        <a:xfrm>
          <a:off x="171450" y="1343025"/>
          <a:ext cx="7524750" cy="59150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interim financial statements are unaudited and have been prepared in accordance with the requirements of the Financial Reporting Standards ("FRS") 134  Interim Financial Reporting issued by the Malaysian Accounting Standards Board ("MASB") and Paragraph  9.22 of the Listing Requirements of Bursa Malaysia Securities Berhad ("Bursa Securities") for the ACE Market.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should be read in conjunction with the audited financial statements of  JHM Consolidation Berhad for the financial year ended ("FYE") 31 December 2008. The explanatory notes attached to the interim financial statements provide an explanation of events and transactions that are significant to an understanding of the changes in the financial position and performance of the Group since the FYE 31 December 2008.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significant accounting policies and methods of computation applied in the interim financial statements of the Group are consistent with those adopted in the audited financial statements of the Group for the FYE 31 December 2008.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and the Company have not adopted the following FRSs and IC Interpretations which are effective for financial periods beginning on or after 1 July 2009 and 1 January 2010.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Mandatory for financial period beginning on or after 1 July 2009 :
</a:t>
          </a:r>
          <a:r>
            <a:rPr lang="en-US" cap="none" sz="1000" b="0" i="0" u="none" baseline="0">
              <a:solidFill>
                <a:srgbClr val="000000"/>
              </a:solidFill>
              <a:latin typeface="Times New Roman"/>
              <a:ea typeface="Times New Roman"/>
              <a:cs typeface="Times New Roman"/>
            </a:rPr>
            <a:t>FRS 8                                          Operating Segments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Mandatory for financial period beginning on or after 1 January 2010 :
</a:t>
          </a:r>
          <a:r>
            <a:rPr lang="en-US" cap="none" sz="1000" b="0" i="0" u="none" baseline="0">
              <a:solidFill>
                <a:srgbClr val="000000"/>
              </a:solidFill>
              <a:latin typeface="Times New Roman"/>
              <a:ea typeface="Times New Roman"/>
              <a:cs typeface="Times New Roman"/>
            </a:rPr>
            <a:t>Amendments to FRS 1            First-time Adoption of Financial Reporting Standards 
</a:t>
          </a:r>
          <a:r>
            <a:rPr lang="en-US" cap="none" sz="1000" b="0" i="0" u="none" baseline="0">
              <a:solidFill>
                <a:srgbClr val="000000"/>
              </a:solidFill>
              <a:latin typeface="Times New Roman"/>
              <a:ea typeface="Times New Roman"/>
              <a:cs typeface="Times New Roman"/>
            </a:rPr>
            <a:t>Amendments to FRS 127        Consolidated and Separate Financial Statements: Cost of an Investment in a Subsidiary,
</a:t>
          </a:r>
          <a:r>
            <a:rPr lang="en-US" cap="none" sz="1000" b="0" i="0" u="none" baseline="0">
              <a:solidFill>
                <a:srgbClr val="000000"/>
              </a:solidFill>
              <a:latin typeface="Times New Roman"/>
              <a:ea typeface="Times New Roman"/>
              <a:cs typeface="Times New Roman"/>
            </a:rPr>
            <a:t>                                                    Jointly Controlled Entity or Associate
</a:t>
          </a:r>
          <a:r>
            <a:rPr lang="en-US" cap="none" sz="1000" b="0" i="0" u="none" baseline="0">
              <a:solidFill>
                <a:srgbClr val="000000"/>
              </a:solidFill>
              <a:latin typeface="Times New Roman"/>
              <a:ea typeface="Times New Roman"/>
              <a:cs typeface="Times New Roman"/>
            </a:rPr>
            <a:t>*Amendments to FRS 2            Share-based Payment - Vesting Conditions and Cancellations
</a:t>
          </a:r>
          <a:r>
            <a:rPr lang="en-US" cap="none" sz="1000" b="0" i="0" u="none" baseline="0">
              <a:solidFill>
                <a:srgbClr val="000000"/>
              </a:solidFill>
              <a:latin typeface="Times New Roman"/>
              <a:ea typeface="Times New Roman"/>
              <a:cs typeface="Times New Roman"/>
            </a:rPr>
            <a:t>*FRS 4                                          Insurance Contracts
</a:t>
          </a:r>
          <a:r>
            <a:rPr lang="en-US" cap="none" sz="1000" b="0" i="0" u="none" baseline="0">
              <a:solidFill>
                <a:srgbClr val="000000"/>
              </a:solidFill>
              <a:latin typeface="Times New Roman"/>
              <a:ea typeface="Times New Roman"/>
              <a:cs typeface="Times New Roman"/>
            </a:rPr>
            <a:t>  FRS 7                                          Financial Instruments : Disclosures
</a:t>
          </a:r>
          <a:r>
            <a:rPr lang="en-US" cap="none" sz="1000" b="0" i="0" u="none" baseline="0">
              <a:solidFill>
                <a:srgbClr val="000000"/>
              </a:solidFill>
              <a:latin typeface="Times New Roman"/>
              <a:ea typeface="Times New Roman"/>
              <a:cs typeface="Times New Roman"/>
            </a:rPr>
            <a:t>*FRS 123                                      Borrowing Costs
</a:t>
          </a:r>
          <a:r>
            <a:rPr lang="en-US" cap="none" sz="1000" b="0" i="0" u="none" baseline="0">
              <a:solidFill>
                <a:srgbClr val="000000"/>
              </a:solidFill>
              <a:latin typeface="Times New Roman"/>
              <a:ea typeface="Times New Roman"/>
              <a:cs typeface="Times New Roman"/>
            </a:rPr>
            <a:t>  FRS 139                                      Financial Instruments : Recognition and Measurement
</a:t>
          </a:r>
          <a:r>
            <a:rPr lang="en-US" cap="none" sz="1000" b="0" i="0" u="none" baseline="0">
              <a:solidFill>
                <a:srgbClr val="000000"/>
              </a:solidFill>
              <a:latin typeface="Times New Roman"/>
              <a:ea typeface="Times New Roman"/>
              <a:cs typeface="Times New Roman"/>
            </a:rPr>
            <a:t>*IC Interpretation 9                    Reassessment of Embedded Derivatives
</a:t>
          </a:r>
          <a:r>
            <a:rPr lang="en-US" cap="none" sz="1000" b="0" i="0" u="none" baseline="0">
              <a:solidFill>
                <a:srgbClr val="000000"/>
              </a:solidFill>
              <a:latin typeface="Times New Roman"/>
              <a:ea typeface="Times New Roman"/>
              <a:cs typeface="Times New Roman"/>
            </a:rPr>
            <a:t>*IC Interpretation 10                  Interim Financial Reporting and Impairment
</a:t>
          </a:r>
          <a:r>
            <a:rPr lang="en-US" cap="none" sz="1000" b="0" i="0" u="none" baseline="0">
              <a:solidFill>
                <a:srgbClr val="000000"/>
              </a:solidFill>
              <a:latin typeface="Times New Roman"/>
              <a:ea typeface="Times New Roman"/>
              <a:cs typeface="Times New Roman"/>
            </a:rPr>
            <a:t>*IC Interpretation 11                  FRS 2-Group and Treasury Shares Transactions
</a:t>
          </a:r>
          <a:r>
            <a:rPr lang="en-US" cap="none" sz="1000" b="0" i="0" u="none" baseline="0">
              <a:solidFill>
                <a:srgbClr val="000000"/>
              </a:solidFill>
              <a:latin typeface="Times New Roman"/>
              <a:ea typeface="Times New Roman"/>
              <a:cs typeface="Times New Roman"/>
            </a:rPr>
            <a:t>*IC Interpretation 13                  Customer Loyalty Programmes
</a:t>
          </a:r>
          <a:r>
            <a:rPr lang="en-US" cap="none" sz="1000" b="0" i="0" u="none" baseline="0">
              <a:solidFill>
                <a:srgbClr val="000000"/>
              </a:solidFill>
              <a:latin typeface="Times New Roman"/>
              <a:ea typeface="Times New Roman"/>
              <a:cs typeface="Times New Roman"/>
            </a:rPr>
            <a:t>*IC Interpretation 14                  FRS 119 - The Limit on a Defined Benefit Asset, Minimum Funding Requirements and their Interaction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Not relevant to the Group and the Company.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effects of FRS 7 and FRS 139, if any, upon their initial recognition are exempted from disclosure.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135</xdr:row>
      <xdr:rowOff>0</xdr:rowOff>
    </xdr:from>
    <xdr:to>
      <xdr:col>9</xdr:col>
      <xdr:colOff>514350</xdr:colOff>
      <xdr:row>135</xdr:row>
      <xdr:rowOff>0</xdr:rowOff>
    </xdr:to>
    <xdr:sp>
      <xdr:nvSpPr>
        <xdr:cNvPr id="6" name="Text Box 19"/>
        <xdr:cNvSpPr txBox="1">
          <a:spLocks noChangeArrowheads="1"/>
        </xdr:cNvSpPr>
      </xdr:nvSpPr>
      <xdr:spPr>
        <a:xfrm>
          <a:off x="323850" y="22402800"/>
          <a:ext cx="87344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176</xdr:row>
      <xdr:rowOff>66675</xdr:rowOff>
    </xdr:from>
    <xdr:to>
      <xdr:col>7</xdr:col>
      <xdr:colOff>619125</xdr:colOff>
      <xdr:row>180</xdr:row>
      <xdr:rowOff>114300</xdr:rowOff>
    </xdr:to>
    <xdr:sp>
      <xdr:nvSpPr>
        <xdr:cNvPr id="7" name="Text Box 24"/>
        <xdr:cNvSpPr txBox="1">
          <a:spLocks noChangeArrowheads="1"/>
        </xdr:cNvSpPr>
      </xdr:nvSpPr>
      <xdr:spPr>
        <a:xfrm>
          <a:off x="304800" y="29546550"/>
          <a:ext cx="7467600" cy="69532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 achieved revenue of RM12.27 million and profit before taxation of RM1.40 million for the current quarter ended 31 December 2009, as  compared to RM9.02 million and RM0.59 million respectively for the immediate preceding quarter. The increased in revenue and profit before taxation of 36.12% and 57.94% respectively was in line with the improved market demand for electronic and electrical products.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240</xdr:row>
      <xdr:rowOff>9525</xdr:rowOff>
    </xdr:from>
    <xdr:to>
      <xdr:col>7</xdr:col>
      <xdr:colOff>609600</xdr:colOff>
      <xdr:row>242</xdr:row>
      <xdr:rowOff>142875</xdr:rowOff>
    </xdr:to>
    <xdr:sp>
      <xdr:nvSpPr>
        <xdr:cNvPr id="8" name="Text Box 26"/>
        <xdr:cNvSpPr txBox="1">
          <a:spLocks noChangeArrowheads="1"/>
        </xdr:cNvSpPr>
      </xdr:nvSpPr>
      <xdr:spPr>
        <a:xfrm>
          <a:off x="304800" y="40033575"/>
          <a:ext cx="7458075" cy="45720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corporate proposals announced but not completed as at the date of this announcement.</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13</xdr:col>
      <xdr:colOff>28575</xdr:colOff>
      <xdr:row>186</xdr:row>
      <xdr:rowOff>76200</xdr:rowOff>
    </xdr:from>
    <xdr:to>
      <xdr:col>23</xdr:col>
      <xdr:colOff>295275</xdr:colOff>
      <xdr:row>188</xdr:row>
      <xdr:rowOff>0</xdr:rowOff>
    </xdr:to>
    <xdr:sp>
      <xdr:nvSpPr>
        <xdr:cNvPr id="9" name="Text Box 27"/>
        <xdr:cNvSpPr txBox="1">
          <a:spLocks noChangeArrowheads="1"/>
        </xdr:cNvSpPr>
      </xdr:nvSpPr>
      <xdr:spPr>
        <a:xfrm>
          <a:off x="11229975" y="31175325"/>
          <a:ext cx="6362700" cy="24765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rPr>
            <a:t>.
</a:t>
          </a:r>
        </a:p>
      </xdr:txBody>
    </xdr:sp>
    <xdr:clientData/>
  </xdr:twoCellAnchor>
  <xdr:twoCellAnchor>
    <xdr:from>
      <xdr:col>1</xdr:col>
      <xdr:colOff>19050</xdr:colOff>
      <xdr:row>75</xdr:row>
      <xdr:rowOff>142875</xdr:rowOff>
    </xdr:from>
    <xdr:to>
      <xdr:col>6</xdr:col>
      <xdr:colOff>800100</xdr:colOff>
      <xdr:row>77</xdr:row>
      <xdr:rowOff>133350</xdr:rowOff>
    </xdr:to>
    <xdr:sp>
      <xdr:nvSpPr>
        <xdr:cNvPr id="10" name="Text Box 43"/>
        <xdr:cNvSpPr txBox="1">
          <a:spLocks noChangeArrowheads="1"/>
        </xdr:cNvSpPr>
      </xdr:nvSpPr>
      <xdr:spPr>
        <a:xfrm>
          <a:off x="323850" y="12287250"/>
          <a:ext cx="6781800" cy="31432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No dividend has been paid in respect of the current quarter under review.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211</xdr:row>
      <xdr:rowOff>0</xdr:rowOff>
    </xdr:from>
    <xdr:to>
      <xdr:col>6</xdr:col>
      <xdr:colOff>838200</xdr:colOff>
      <xdr:row>211</xdr:row>
      <xdr:rowOff>0</xdr:rowOff>
    </xdr:to>
    <xdr:sp fLocksText="0">
      <xdr:nvSpPr>
        <xdr:cNvPr id="11" name="Text Box 44"/>
        <xdr:cNvSpPr txBox="1">
          <a:spLocks noChangeArrowheads="1"/>
        </xdr:cNvSpPr>
      </xdr:nvSpPr>
      <xdr:spPr>
        <a:xfrm>
          <a:off x="314325" y="35309175"/>
          <a:ext cx="6829425" cy="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268</xdr:row>
      <xdr:rowOff>9525</xdr:rowOff>
    </xdr:from>
    <xdr:to>
      <xdr:col>7</xdr:col>
      <xdr:colOff>314325</xdr:colOff>
      <xdr:row>269</xdr:row>
      <xdr:rowOff>133350</xdr:rowOff>
    </xdr:to>
    <xdr:sp>
      <xdr:nvSpPr>
        <xdr:cNvPr id="12" name="Text Box 61"/>
        <xdr:cNvSpPr txBox="1">
          <a:spLocks noChangeArrowheads="1"/>
        </xdr:cNvSpPr>
      </xdr:nvSpPr>
      <xdr:spPr>
        <a:xfrm>
          <a:off x="314325" y="44624625"/>
          <a:ext cx="7153275" cy="2857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275</xdr:row>
      <xdr:rowOff>123825</xdr:rowOff>
    </xdr:from>
    <xdr:to>
      <xdr:col>7</xdr:col>
      <xdr:colOff>609600</xdr:colOff>
      <xdr:row>284</xdr:row>
      <xdr:rowOff>123825</xdr:rowOff>
    </xdr:to>
    <xdr:sp>
      <xdr:nvSpPr>
        <xdr:cNvPr id="13" name="Text Box 62"/>
        <xdr:cNvSpPr txBox="1">
          <a:spLocks noChangeArrowheads="1"/>
        </xdr:cNvSpPr>
      </xdr:nvSpPr>
      <xdr:spPr>
        <a:xfrm>
          <a:off x="304800" y="45872400"/>
          <a:ext cx="7458075" cy="145732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case has been fixed for continued hearing on 1 March 2010 by the Court.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146</xdr:row>
      <xdr:rowOff>57150</xdr:rowOff>
    </xdr:from>
    <xdr:to>
      <xdr:col>7</xdr:col>
      <xdr:colOff>619125</xdr:colOff>
      <xdr:row>163</xdr:row>
      <xdr:rowOff>85725</xdr:rowOff>
    </xdr:to>
    <xdr:sp>
      <xdr:nvSpPr>
        <xdr:cNvPr id="14" name="Text Box 24"/>
        <xdr:cNvSpPr txBox="1">
          <a:spLocks noChangeArrowheads="1"/>
        </xdr:cNvSpPr>
      </xdr:nvSpPr>
      <xdr:spPr>
        <a:xfrm>
          <a:off x="304800" y="24355425"/>
          <a:ext cx="7467600" cy="278130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For the fourth quarter ended 31 December 2009, the Group's recorded a revenue of approximately RM12.27 million, representing a significant increase of approximately 187.92% as compared to the same quarter in the preceding financial year. The significant increase in revenue was in line with the improved in market demand for electronic and electrical products during the quarter as compared to the corresponding quarter of the preceding financial year. However the Group's current year-to-date revenue dropped by RM9.62 million or  24.12% from RM39.90 million recorded in the previous year corresponding period.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Revenue from components related to HB LED continues to be the major contributor of the Group which contributed approximately 67.78% of the total year-to-date revenue up to Quarter 4 (Q4 2009) while in the current Q4 2009 alone, the HB LED segments contribution was 70.67% of the total revenue.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registered a pre-tax profit of RM1.40 million as compared with pre-tax loss of RM1.93 million in the corresponding period of the preceding year. The encouraging results shown was due to the recovery in the world's economic condition.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recorded a cumulative pre-tax loss of RM0.55 million in the current year compared to a cumulative pre-tax profit of RM0.27 million in the  corresponding period of the preceding year as the Group was adversely affected by the sharp fall in sales and lower production volume in the first nine months of FYE 31 December 2009. These resulted in overall operational losses for the Group as the Company was unable to cover its operational fixed overheads.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185</xdr:row>
      <xdr:rowOff>28575</xdr:rowOff>
    </xdr:from>
    <xdr:to>
      <xdr:col>7</xdr:col>
      <xdr:colOff>619125</xdr:colOff>
      <xdr:row>189</xdr:row>
      <xdr:rowOff>95250</xdr:rowOff>
    </xdr:to>
    <xdr:sp>
      <xdr:nvSpPr>
        <xdr:cNvPr id="15" name="Text Box 24"/>
        <xdr:cNvSpPr txBox="1">
          <a:spLocks noChangeArrowheads="1"/>
        </xdr:cNvSpPr>
      </xdr:nvSpPr>
      <xdr:spPr>
        <a:xfrm>
          <a:off x="304800" y="30965775"/>
          <a:ext cx="7467600" cy="7143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Improvement and recovery in demand of electrical &amp; electronic products globally has enable the Group performed satisfactorily in Q4 2009. With the current book order and anticipation of a better demand in HB LED, the Directors believe that the Group will perform satisfactorily  for the coming financial year.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1\fastrack\Documents%20and%20Settings\KHLim\My%20Documents\Qtrly%20report\Quarterly%20report%2030.6.06(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 "/>
      <sheetName val="Consol IS"/>
      <sheetName val="Consol Equity"/>
      <sheetName val="CashFlow"/>
      <sheetName val="Notes"/>
    </sheetNames>
    <sheetDataSet>
      <sheetData sheetId="0">
        <row r="2">
          <cell r="A2" t="str">
            <v>Company No. 686148-A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49"/>
  <sheetViews>
    <sheetView view="pageBreakPreview" zoomScale="90" zoomScaleSheetLayoutView="90" zoomScalePageLayoutView="0" workbookViewId="0" topLeftCell="A1">
      <selection activeCell="I42" sqref="I42"/>
    </sheetView>
  </sheetViews>
  <sheetFormatPr defaultColWidth="9.140625" defaultRowHeight="12.75"/>
  <cols>
    <col min="1" max="1" width="35.7109375" style="14" customWidth="1"/>
    <col min="2" max="2" width="9.7109375" style="14" customWidth="1"/>
    <col min="3" max="3" width="13.57421875" style="14" customWidth="1"/>
    <col min="4" max="4" width="2.00390625" style="14" customWidth="1"/>
    <col min="5" max="5" width="13.7109375" style="14" customWidth="1"/>
    <col min="6" max="6" width="1.7109375" style="14" customWidth="1"/>
    <col min="7" max="7" width="13.8515625" style="14" customWidth="1"/>
    <col min="8" max="8" width="1.7109375" style="14" customWidth="1"/>
    <col min="9" max="9" width="14.8515625" style="14" customWidth="1"/>
    <col min="10" max="16384" width="9.140625" style="14" customWidth="1"/>
  </cols>
  <sheetData>
    <row r="1" spans="1:2" s="23" customFormat="1" ht="15.75">
      <c r="A1" s="48" t="s">
        <v>0</v>
      </c>
      <c r="B1" s="48"/>
    </row>
    <row r="2" spans="1:2" s="23" customFormat="1" ht="13.5" customHeight="1">
      <c r="A2" s="36" t="s">
        <v>77</v>
      </c>
      <c r="B2" s="36"/>
    </row>
    <row r="3" spans="1:2" s="24" customFormat="1" ht="12.75">
      <c r="A3" s="15"/>
      <c r="B3" s="15"/>
    </row>
    <row r="4" spans="1:2" s="23" customFormat="1" ht="12.75">
      <c r="A4" s="2" t="s">
        <v>8</v>
      </c>
      <c r="B4" s="2"/>
    </row>
    <row r="5" spans="1:2" s="23" customFormat="1" ht="12.75">
      <c r="A5" s="2" t="s">
        <v>217</v>
      </c>
      <c r="B5" s="2"/>
    </row>
    <row r="6" spans="1:3" s="23" customFormat="1" ht="13.5" customHeight="1">
      <c r="A6" s="2" t="s">
        <v>7</v>
      </c>
      <c r="B6" s="2"/>
      <c r="C6" s="18"/>
    </row>
    <row r="7" spans="1:3" s="23" customFormat="1" ht="13.5" customHeight="1">
      <c r="A7" s="2"/>
      <c r="B7" s="2"/>
      <c r="C7" s="18"/>
    </row>
    <row r="8" spans="1:9" s="23" customFormat="1" ht="13.5" customHeight="1">
      <c r="A8" s="2"/>
      <c r="B8" s="2"/>
      <c r="C8" s="149" t="s">
        <v>66</v>
      </c>
      <c r="D8" s="149"/>
      <c r="E8" s="149"/>
      <c r="F8" s="2"/>
      <c r="G8" s="149" t="s">
        <v>69</v>
      </c>
      <c r="H8" s="149"/>
      <c r="I8" s="149"/>
    </row>
    <row r="9" spans="1:9" s="23" customFormat="1" ht="13.5" customHeight="1">
      <c r="A9" s="2"/>
      <c r="B9" s="2"/>
      <c r="C9" s="46"/>
      <c r="D9" s="47"/>
      <c r="E9" s="47" t="s">
        <v>67</v>
      </c>
      <c r="F9" s="47"/>
      <c r="G9" s="46"/>
      <c r="H9" s="47"/>
      <c r="I9" s="47" t="s">
        <v>67</v>
      </c>
    </row>
    <row r="10" spans="1:9" s="23" customFormat="1" ht="13.5" customHeight="1">
      <c r="A10" s="2"/>
      <c r="B10" s="2"/>
      <c r="C10" s="47" t="s">
        <v>50</v>
      </c>
      <c r="D10" s="47"/>
      <c r="E10" s="47" t="s">
        <v>68</v>
      </c>
      <c r="F10" s="47"/>
      <c r="G10" s="47" t="s">
        <v>50</v>
      </c>
      <c r="H10" s="47"/>
      <c r="I10" s="47" t="s">
        <v>68</v>
      </c>
    </row>
    <row r="11" spans="1:9" s="23" customFormat="1" ht="13.5" customHeight="1">
      <c r="A11" s="2"/>
      <c r="B11" s="2"/>
      <c r="C11" s="47" t="s">
        <v>51</v>
      </c>
      <c r="D11" s="47"/>
      <c r="E11" s="47" t="s">
        <v>51</v>
      </c>
      <c r="F11" s="47"/>
      <c r="G11" s="47" t="s">
        <v>52</v>
      </c>
      <c r="H11" s="47"/>
      <c r="I11" s="47" t="s">
        <v>148</v>
      </c>
    </row>
    <row r="12" spans="1:9" s="23" customFormat="1" ht="13.5" customHeight="1">
      <c r="A12" s="2"/>
      <c r="B12" s="2"/>
      <c r="C12" s="47" t="str">
        <f>+G12</f>
        <v>31.12.09</v>
      </c>
      <c r="D12" s="47"/>
      <c r="E12" s="47" t="str">
        <f>+I12</f>
        <v>31.12.08</v>
      </c>
      <c r="F12" s="47"/>
      <c r="G12" s="47" t="s">
        <v>219</v>
      </c>
      <c r="H12" s="47"/>
      <c r="I12" s="47" t="s">
        <v>189</v>
      </c>
    </row>
    <row r="13" spans="1:9" s="24" customFormat="1" ht="13.5" customHeight="1">
      <c r="A13" s="23"/>
      <c r="B13" s="93" t="s">
        <v>169</v>
      </c>
      <c r="C13" s="46" t="s">
        <v>16</v>
      </c>
      <c r="D13" s="2"/>
      <c r="E13" s="46" t="s">
        <v>16</v>
      </c>
      <c r="F13" s="2"/>
      <c r="G13" s="46" t="s">
        <v>16</v>
      </c>
      <c r="H13" s="2"/>
      <c r="I13" s="46" t="s">
        <v>16</v>
      </c>
    </row>
    <row r="14" spans="5:9" s="23" customFormat="1" ht="13.5" customHeight="1">
      <c r="E14" s="53"/>
      <c r="I14" s="133"/>
    </row>
    <row r="15" spans="1:12" s="23" customFormat="1" ht="13.5" customHeight="1">
      <c r="A15" s="17" t="s">
        <v>75</v>
      </c>
      <c r="B15" s="17"/>
      <c r="C15" s="31">
        <v>12271</v>
      </c>
      <c r="D15" s="17"/>
      <c r="E15" s="59">
        <v>4262</v>
      </c>
      <c r="F15" s="17"/>
      <c r="G15" s="31">
        <v>30281</v>
      </c>
      <c r="I15" s="59">
        <v>39904</v>
      </c>
      <c r="K15" s="79"/>
      <c r="L15" s="79"/>
    </row>
    <row r="16" spans="3:9" s="23" customFormat="1" ht="13.5" customHeight="1">
      <c r="C16" s="17"/>
      <c r="D16" s="17"/>
      <c r="E16" s="31"/>
      <c r="F16" s="17"/>
      <c r="G16" s="17"/>
      <c r="I16" s="53"/>
    </row>
    <row r="17" spans="1:9" s="23" customFormat="1" ht="13.5" customHeight="1">
      <c r="A17" s="17" t="s">
        <v>74</v>
      </c>
      <c r="B17" s="31"/>
      <c r="C17" s="42">
        <v>-11326</v>
      </c>
      <c r="D17" s="31"/>
      <c r="E17" s="60">
        <v>-4781</v>
      </c>
      <c r="F17" s="17"/>
      <c r="G17" s="42">
        <v>-29353</v>
      </c>
      <c r="I17" s="60">
        <v>-36345</v>
      </c>
    </row>
    <row r="18" spans="2:9" s="23" customFormat="1" ht="13.5" customHeight="1">
      <c r="B18" s="53"/>
      <c r="C18" s="31"/>
      <c r="D18" s="31"/>
      <c r="E18" s="31"/>
      <c r="F18" s="17"/>
      <c r="G18" s="17"/>
      <c r="I18" s="53"/>
    </row>
    <row r="19" spans="1:9" s="23" customFormat="1" ht="13.5" customHeight="1">
      <c r="A19" s="17" t="s">
        <v>207</v>
      </c>
      <c r="B19" s="17"/>
      <c r="C19" s="31">
        <f>SUM(C15:C17)</f>
        <v>945</v>
      </c>
      <c r="D19" s="17"/>
      <c r="E19" s="31">
        <f>SUM(E15:E17)</f>
        <v>-519</v>
      </c>
      <c r="F19" s="17"/>
      <c r="G19" s="31">
        <f>SUM(G15:G17)</f>
        <v>928</v>
      </c>
      <c r="I19" s="31">
        <f>SUM(I15:I17)</f>
        <v>3559</v>
      </c>
    </row>
    <row r="20" spans="1:9" s="25" customFormat="1" ht="13.5" customHeight="1">
      <c r="A20" s="17"/>
      <c r="B20" s="17"/>
      <c r="C20" s="44"/>
      <c r="D20" s="17"/>
      <c r="E20" s="31"/>
      <c r="F20" s="17"/>
      <c r="G20" s="44"/>
      <c r="I20" s="61"/>
    </row>
    <row r="21" spans="1:9" s="23" customFormat="1" ht="13.5" customHeight="1">
      <c r="A21" s="17" t="s">
        <v>73</v>
      </c>
      <c r="B21" s="17"/>
      <c r="C21" s="31">
        <v>1328</v>
      </c>
      <c r="D21" s="17"/>
      <c r="E21" s="59">
        <v>409</v>
      </c>
      <c r="F21" s="17"/>
      <c r="G21" s="31">
        <v>2394</v>
      </c>
      <c r="I21" s="59">
        <v>2167</v>
      </c>
    </row>
    <row r="22" spans="3:9" s="23" customFormat="1" ht="13.5" customHeight="1">
      <c r="C22" s="17"/>
      <c r="D22" s="17"/>
      <c r="E22" s="31"/>
      <c r="F22" s="17"/>
      <c r="G22" s="17"/>
      <c r="I22" s="53"/>
    </row>
    <row r="23" spans="1:9" s="23" customFormat="1" ht="13.5" customHeight="1">
      <c r="A23" s="17" t="s">
        <v>72</v>
      </c>
      <c r="B23" s="17"/>
      <c r="C23" s="42">
        <v>-841</v>
      </c>
      <c r="D23" s="17"/>
      <c r="E23" s="60">
        <v>-1762</v>
      </c>
      <c r="F23" s="17"/>
      <c r="G23" s="42">
        <v>-3692</v>
      </c>
      <c r="I23" s="60">
        <v>-5243</v>
      </c>
    </row>
    <row r="24" spans="1:9" s="23" customFormat="1" ht="13.5" customHeight="1">
      <c r="A24" s="17"/>
      <c r="B24" s="17"/>
      <c r="C24" s="17"/>
      <c r="D24" s="17"/>
      <c r="E24" s="31"/>
      <c r="F24" s="17"/>
      <c r="G24" s="17"/>
      <c r="I24" s="53"/>
    </row>
    <row r="25" spans="1:9" s="23" customFormat="1" ht="13.5" customHeight="1">
      <c r="A25" s="17" t="s">
        <v>208</v>
      </c>
      <c r="B25" s="17"/>
      <c r="C25" s="17">
        <f>SUM(C19:C23)</f>
        <v>1432</v>
      </c>
      <c r="D25" s="17"/>
      <c r="E25" s="17">
        <f>SUM(E19:E23)</f>
        <v>-1872</v>
      </c>
      <c r="F25" s="17"/>
      <c r="G25" s="17">
        <f>SUM(G19:G23)</f>
        <v>-370</v>
      </c>
      <c r="I25" s="17">
        <f>SUM(I19:I23)</f>
        <v>483</v>
      </c>
    </row>
    <row r="26" spans="1:9" s="23" customFormat="1" ht="13.5" customHeight="1">
      <c r="A26" s="17"/>
      <c r="B26" s="17"/>
      <c r="C26" s="17"/>
      <c r="D26" s="17"/>
      <c r="E26" s="31"/>
      <c r="F26" s="17"/>
      <c r="G26" s="17"/>
      <c r="I26" s="53"/>
    </row>
    <row r="27" spans="1:9" s="23" customFormat="1" ht="13.5" customHeight="1">
      <c r="A27" s="17" t="s">
        <v>71</v>
      </c>
      <c r="B27" s="17"/>
      <c r="C27" s="42">
        <v>-34</v>
      </c>
      <c r="D27" s="17"/>
      <c r="E27" s="60">
        <v>-61</v>
      </c>
      <c r="F27" s="17"/>
      <c r="G27" s="42">
        <v>-176</v>
      </c>
      <c r="I27" s="60">
        <v>-212</v>
      </c>
    </row>
    <row r="28" spans="1:9" s="23" customFormat="1" ht="13.5" customHeight="1">
      <c r="A28" s="17"/>
      <c r="B28" s="17"/>
      <c r="C28" s="31"/>
      <c r="D28" s="17"/>
      <c r="E28" s="31"/>
      <c r="F28" s="17"/>
      <c r="G28" s="31"/>
      <c r="I28" s="53"/>
    </row>
    <row r="29" spans="1:12" s="23" customFormat="1" ht="13.5" customHeight="1">
      <c r="A29" s="17" t="s">
        <v>209</v>
      </c>
      <c r="B29" s="17"/>
      <c r="C29" s="17">
        <f>SUM(C25:C27)</f>
        <v>1398</v>
      </c>
      <c r="D29" s="17"/>
      <c r="E29" s="17">
        <f>SUM(E25:E27)</f>
        <v>-1933</v>
      </c>
      <c r="F29" s="17"/>
      <c r="G29" s="17">
        <f>SUM(G25:G27)</f>
        <v>-546</v>
      </c>
      <c r="I29" s="17">
        <f>SUM(I25:I27)</f>
        <v>271</v>
      </c>
      <c r="K29" s="79"/>
      <c r="L29" s="79"/>
    </row>
    <row r="30" spans="1:9" s="23" customFormat="1" ht="13.5" customHeight="1">
      <c r="A30" s="17"/>
      <c r="B30" s="17"/>
      <c r="C30" s="17"/>
      <c r="D30" s="17"/>
      <c r="E30" s="31"/>
      <c r="F30" s="17"/>
      <c r="G30" s="17"/>
      <c r="I30" s="53"/>
    </row>
    <row r="31" spans="1:9" s="23" customFormat="1" ht="13.5" customHeight="1">
      <c r="A31" s="17" t="s">
        <v>70</v>
      </c>
      <c r="B31" s="108">
        <v>18</v>
      </c>
      <c r="C31" s="43">
        <v>-22</v>
      </c>
      <c r="D31" s="17"/>
      <c r="E31" s="60">
        <v>323</v>
      </c>
      <c r="F31" s="17"/>
      <c r="G31" s="43">
        <v>-22</v>
      </c>
      <c r="I31" s="60">
        <v>-190</v>
      </c>
    </row>
    <row r="32" spans="1:9" s="23" customFormat="1" ht="13.5" customHeight="1">
      <c r="A32" s="17"/>
      <c r="B32" s="17"/>
      <c r="C32" s="17"/>
      <c r="D32" s="17"/>
      <c r="E32" s="31"/>
      <c r="F32" s="17"/>
      <c r="G32" s="17"/>
      <c r="I32" s="53"/>
    </row>
    <row r="33" spans="1:9" s="23" customFormat="1" ht="13.5" customHeight="1">
      <c r="A33" s="17"/>
      <c r="B33" s="17"/>
      <c r="C33" s="17"/>
      <c r="D33" s="17"/>
      <c r="E33" s="31"/>
      <c r="F33" s="17"/>
      <c r="G33" s="17"/>
      <c r="I33" s="53"/>
    </row>
    <row r="34" spans="1:9" s="23" customFormat="1" ht="13.5" customHeight="1" thickBot="1">
      <c r="A34" s="17" t="s">
        <v>210</v>
      </c>
      <c r="B34" s="17"/>
      <c r="C34" s="45">
        <f>SUM(C29:C31)</f>
        <v>1376</v>
      </c>
      <c r="D34" s="17"/>
      <c r="E34" s="45">
        <f>SUM(E29:E31)</f>
        <v>-1610</v>
      </c>
      <c r="F34" s="45">
        <f>SUM(F29:F31)</f>
        <v>0</v>
      </c>
      <c r="G34" s="45">
        <f>SUM(G29:G31)</f>
        <v>-568</v>
      </c>
      <c r="H34" s="45">
        <f>SUM(H29:H31)</f>
        <v>0</v>
      </c>
      <c r="I34" s="45">
        <f>SUM(I29:I31)</f>
        <v>81</v>
      </c>
    </row>
    <row r="35" spans="5:9" s="23" customFormat="1" ht="13.5" customHeight="1" thickTop="1">
      <c r="E35" s="53"/>
      <c r="I35" s="53"/>
    </row>
    <row r="36" spans="1:9" s="23" customFormat="1" ht="29.25" customHeight="1">
      <c r="A36" s="107" t="s">
        <v>211</v>
      </c>
      <c r="B36" s="108">
        <v>27</v>
      </c>
      <c r="E36" s="53"/>
      <c r="I36" s="53"/>
    </row>
    <row r="37" spans="1:10" s="23" customFormat="1" ht="13.5" thickBot="1">
      <c r="A37" s="17" t="s">
        <v>167</v>
      </c>
      <c r="B37" s="17"/>
      <c r="C37" s="111">
        <f>Notes!C307</f>
        <v>1.1186991869918699</v>
      </c>
      <c r="D37" s="3"/>
      <c r="E37" s="111">
        <f>Notes!D307</f>
        <v>-1.3089430894308944</v>
      </c>
      <c r="F37" s="3"/>
      <c r="G37" s="111">
        <f>Notes!F307</f>
        <v>-0.4617886178861789</v>
      </c>
      <c r="H37" s="3"/>
      <c r="I37" s="111">
        <f>Notes!G307</f>
        <v>0.06585365853658537</v>
      </c>
      <c r="J37" s="53"/>
    </row>
    <row r="38" spans="1:10" s="23" customFormat="1" ht="15" customHeight="1" thickBot="1" thickTop="1">
      <c r="A38" s="4" t="s">
        <v>168</v>
      </c>
      <c r="B38" s="4"/>
      <c r="C38" s="134" t="s">
        <v>95</v>
      </c>
      <c r="D38" s="5"/>
      <c r="E38" s="134" t="s">
        <v>95</v>
      </c>
      <c r="F38" s="5"/>
      <c r="G38" s="134" t="s">
        <v>95</v>
      </c>
      <c r="H38" s="3"/>
      <c r="I38" s="134" t="s">
        <v>95</v>
      </c>
      <c r="J38" s="53"/>
    </row>
    <row r="39" spans="1:9" s="23" customFormat="1" ht="13.5" customHeight="1" thickTop="1">
      <c r="A39" s="11"/>
      <c r="B39" s="11"/>
      <c r="C39" s="11"/>
      <c r="D39" s="11"/>
      <c r="E39" s="35"/>
      <c r="F39" s="11"/>
      <c r="G39" s="35"/>
      <c r="H39" s="11"/>
      <c r="I39" s="35"/>
    </row>
    <row r="41" spans="1:2" ht="12.75">
      <c r="A41" s="11" t="s">
        <v>165</v>
      </c>
      <c r="B41" s="11"/>
    </row>
    <row r="42" spans="1:2" ht="12.75">
      <c r="A42" s="10" t="s">
        <v>166</v>
      </c>
      <c r="B42" s="10"/>
    </row>
    <row r="45" spans="1:2" ht="12.75">
      <c r="A45" s="57" t="s">
        <v>146</v>
      </c>
      <c r="B45" s="57"/>
    </row>
    <row r="48" ht="18" customHeight="1"/>
    <row r="49" ht="18" customHeight="1">
      <c r="A49" s="139"/>
    </row>
  </sheetData>
  <sheetProtection/>
  <mergeCells count="2">
    <mergeCell ref="C8:E8"/>
    <mergeCell ref="G8:I8"/>
  </mergeCells>
  <printOptions/>
  <pageMargins left="0.75" right="0.75" top="0.5" bottom="0.5" header="0.5" footer="0.5"/>
  <pageSetup cellComments="asDisplayed"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D75"/>
  <sheetViews>
    <sheetView view="pageBreakPreview" zoomScaleSheetLayoutView="100" zoomScalePageLayoutView="0" workbookViewId="0" topLeftCell="A34">
      <selection activeCell="B47" sqref="B47"/>
    </sheetView>
  </sheetViews>
  <sheetFormatPr defaultColWidth="9.140625" defaultRowHeight="15" customHeight="1"/>
  <cols>
    <col min="1" max="1" width="69.57421875" style="58" customWidth="1"/>
    <col min="2" max="2" width="13.421875" style="58" customWidth="1"/>
    <col min="3" max="3" width="4.28125" style="58" customWidth="1"/>
    <col min="4" max="4" width="13.421875" style="58" customWidth="1"/>
    <col min="5" max="16384" width="9.140625" style="58" customWidth="1"/>
  </cols>
  <sheetData>
    <row r="1" ht="15" customHeight="1">
      <c r="A1" s="48" t="s">
        <v>0</v>
      </c>
    </row>
    <row r="2" ht="15" customHeight="1">
      <c r="A2" s="36" t="s">
        <v>77</v>
      </c>
    </row>
    <row r="3" ht="15" customHeight="1">
      <c r="A3" s="15"/>
    </row>
    <row r="4" ht="15" customHeight="1">
      <c r="A4" s="16" t="s">
        <v>218</v>
      </c>
    </row>
    <row r="5" ht="15" customHeight="1">
      <c r="A5" s="1" t="s">
        <v>7</v>
      </c>
    </row>
    <row r="6" spans="1:4" ht="15" customHeight="1">
      <c r="A6" s="17"/>
      <c r="B6" s="149"/>
      <c r="C6" s="149"/>
      <c r="D6" s="149"/>
    </row>
    <row r="7" spans="1:4" ht="15" customHeight="1">
      <c r="A7" s="17"/>
      <c r="B7" s="46" t="s">
        <v>134</v>
      </c>
      <c r="C7" s="46"/>
      <c r="D7" s="46" t="s">
        <v>135</v>
      </c>
    </row>
    <row r="8" spans="1:4" ht="15" customHeight="1">
      <c r="A8" s="17"/>
      <c r="B8" s="46" t="s">
        <v>91</v>
      </c>
      <c r="C8" s="47"/>
      <c r="D8" s="47" t="s">
        <v>136</v>
      </c>
    </row>
    <row r="9" spans="1:4" ht="15" customHeight="1">
      <c r="A9" s="17"/>
      <c r="B9" s="47" t="s">
        <v>92</v>
      </c>
      <c r="C9" s="47"/>
      <c r="D9" s="47" t="s">
        <v>93</v>
      </c>
    </row>
    <row r="10" spans="1:4" ht="15" customHeight="1">
      <c r="A10" s="17"/>
      <c r="B10" s="47" t="s">
        <v>51</v>
      </c>
      <c r="C10" s="47"/>
      <c r="D10" s="47" t="s">
        <v>94</v>
      </c>
    </row>
    <row r="11" spans="1:4" ht="15" customHeight="1">
      <c r="A11" s="17"/>
      <c r="B11" s="47" t="s">
        <v>219</v>
      </c>
      <c r="C11" s="47"/>
      <c r="D11" s="47" t="s">
        <v>189</v>
      </c>
    </row>
    <row r="12" spans="1:4" ht="15" customHeight="1">
      <c r="A12" s="19"/>
      <c r="B12" s="46" t="s">
        <v>16</v>
      </c>
      <c r="C12" s="2"/>
      <c r="D12" s="46" t="s">
        <v>16</v>
      </c>
    </row>
    <row r="13" spans="1:4" ht="15" customHeight="1">
      <c r="A13" s="19"/>
      <c r="B13" s="46"/>
      <c r="C13" s="2"/>
      <c r="D13" s="46"/>
    </row>
    <row r="14" spans="1:4" ht="15" customHeight="1">
      <c r="A14" s="19" t="s">
        <v>123</v>
      </c>
      <c r="B14" s="46"/>
      <c r="C14" s="2"/>
      <c r="D14" s="46"/>
    </row>
    <row r="15" ht="15" customHeight="1">
      <c r="A15" s="19" t="s">
        <v>124</v>
      </c>
    </row>
    <row r="16" spans="1:4" ht="15" customHeight="1">
      <c r="A16" s="20" t="s">
        <v>39</v>
      </c>
      <c r="B16" s="21">
        <v>16872</v>
      </c>
      <c r="D16" s="21">
        <v>18941</v>
      </c>
    </row>
    <row r="17" spans="1:4" ht="15" customHeight="1">
      <c r="A17" s="20" t="s">
        <v>138</v>
      </c>
      <c r="B17" s="21">
        <v>1060</v>
      </c>
      <c r="D17" s="21">
        <v>1200</v>
      </c>
    </row>
    <row r="18" spans="1:4" ht="15" customHeight="1">
      <c r="A18" s="20"/>
      <c r="B18" s="72">
        <f>SUM(B16:B17)</f>
        <v>17932</v>
      </c>
      <c r="C18" s="71"/>
      <c r="D18" s="72">
        <f>SUM(D16:D17)</f>
        <v>20141</v>
      </c>
    </row>
    <row r="19" spans="1:4" ht="15" customHeight="1">
      <c r="A19" s="20"/>
      <c r="B19" s="21"/>
      <c r="D19" s="21"/>
    </row>
    <row r="20" spans="1:4" ht="15" customHeight="1">
      <c r="A20" s="19" t="s">
        <v>1</v>
      </c>
      <c r="B20" s="21"/>
      <c r="D20" s="21"/>
    </row>
    <row r="21" spans="1:4" ht="15" customHeight="1">
      <c r="A21" s="20" t="s">
        <v>2</v>
      </c>
      <c r="B21" s="21">
        <v>5188</v>
      </c>
      <c r="C21" s="71"/>
      <c r="D21" s="21">
        <v>6737</v>
      </c>
    </row>
    <row r="22" spans="1:4" ht="15" customHeight="1">
      <c r="A22" s="20" t="s">
        <v>3</v>
      </c>
      <c r="B22" s="21">
        <v>9334</v>
      </c>
      <c r="C22" s="71"/>
      <c r="D22" s="21">
        <v>1675</v>
      </c>
    </row>
    <row r="23" spans="1:4" ht="15" customHeight="1">
      <c r="A23" s="20" t="s">
        <v>202</v>
      </c>
      <c r="B23" s="21">
        <v>386</v>
      </c>
      <c r="C23" s="71"/>
      <c r="D23" s="21">
        <v>611</v>
      </c>
    </row>
    <row r="24" spans="1:4" ht="15" customHeight="1">
      <c r="A24" s="20" t="s">
        <v>200</v>
      </c>
      <c r="B24" s="21">
        <v>926</v>
      </c>
      <c r="C24" s="71"/>
      <c r="D24" s="21">
        <v>1087</v>
      </c>
    </row>
    <row r="25" spans="1:4" ht="15" customHeight="1">
      <c r="A25" s="20" t="s">
        <v>191</v>
      </c>
      <c r="B25" s="21">
        <v>0</v>
      </c>
      <c r="C25" s="71"/>
      <c r="D25" s="21">
        <v>1300</v>
      </c>
    </row>
    <row r="26" spans="1:4" ht="15" customHeight="1">
      <c r="A26" s="20" t="s">
        <v>137</v>
      </c>
      <c r="B26" s="55">
        <v>1557</v>
      </c>
      <c r="C26" s="71"/>
      <c r="D26" s="55">
        <v>3851</v>
      </c>
    </row>
    <row r="27" spans="1:4" ht="15" customHeight="1">
      <c r="A27" s="20"/>
      <c r="B27" s="72">
        <f>SUM(B21:B26)</f>
        <v>17391</v>
      </c>
      <c r="C27" s="102"/>
      <c r="D27" s="72">
        <f>SUM(D21:D26)</f>
        <v>15261</v>
      </c>
    </row>
    <row r="28" spans="1:4" ht="15" customHeight="1">
      <c r="A28" s="20"/>
      <c r="B28" s="21"/>
      <c r="C28" s="71"/>
      <c r="D28" s="21"/>
    </row>
    <row r="29" spans="1:4" ht="15" customHeight="1" thickBot="1">
      <c r="A29" s="19" t="s">
        <v>125</v>
      </c>
      <c r="B29" s="73">
        <f>+B27+B18</f>
        <v>35323</v>
      </c>
      <c r="C29" s="71"/>
      <c r="D29" s="73">
        <f>+D27+D18</f>
        <v>35402</v>
      </c>
    </row>
    <row r="30" spans="1:4" ht="15" customHeight="1">
      <c r="A30" s="20"/>
      <c r="B30" s="21"/>
      <c r="C30" s="71"/>
      <c r="D30" s="21"/>
    </row>
    <row r="31" spans="1:4" ht="15" customHeight="1">
      <c r="A31" s="19" t="s">
        <v>126</v>
      </c>
      <c r="B31" s="21"/>
      <c r="C31" s="71"/>
      <c r="D31" s="21"/>
    </row>
    <row r="32" spans="1:4" ht="15" customHeight="1">
      <c r="A32" s="19"/>
      <c r="B32" s="21"/>
      <c r="C32" s="71"/>
      <c r="D32" s="21"/>
    </row>
    <row r="33" spans="1:4" ht="15" customHeight="1">
      <c r="A33" s="20" t="s">
        <v>127</v>
      </c>
      <c r="B33" s="55">
        <v>12300</v>
      </c>
      <c r="D33" s="55">
        <v>12300</v>
      </c>
    </row>
    <row r="34" spans="1:4" ht="15" customHeight="1">
      <c r="A34" s="129" t="s">
        <v>128</v>
      </c>
      <c r="B34" s="55">
        <v>2954</v>
      </c>
      <c r="D34" s="55">
        <v>2954</v>
      </c>
    </row>
    <row r="35" spans="1:4" ht="15" customHeight="1">
      <c r="A35" s="129" t="s">
        <v>192</v>
      </c>
      <c r="B35" s="130">
        <f>+'Consol Equity'!D26</f>
        <v>7361</v>
      </c>
      <c r="D35" s="22">
        <v>7929</v>
      </c>
    </row>
    <row r="36" spans="1:4" ht="15" customHeight="1">
      <c r="A36" s="131" t="s">
        <v>129</v>
      </c>
      <c r="B36" s="132">
        <f>SUM(B33:B35)</f>
        <v>22615</v>
      </c>
      <c r="D36" s="72">
        <f>SUM(D33:D35)</f>
        <v>23183</v>
      </c>
    </row>
    <row r="37" spans="1:4" ht="15" customHeight="1">
      <c r="A37" s="131"/>
      <c r="B37" s="55"/>
      <c r="C37" s="71"/>
      <c r="D37" s="21"/>
    </row>
    <row r="38" spans="1:4" ht="15" customHeight="1">
      <c r="A38" s="131" t="s">
        <v>130</v>
      </c>
      <c r="B38" s="55"/>
      <c r="C38" s="71"/>
      <c r="D38" s="21"/>
    </row>
    <row r="39" spans="1:4" ht="15" customHeight="1">
      <c r="A39" s="129" t="s">
        <v>132</v>
      </c>
      <c r="B39" s="55">
        <v>978</v>
      </c>
      <c r="C39" s="71"/>
      <c r="D39" s="21">
        <v>2225</v>
      </c>
    </row>
    <row r="40" spans="1:4" ht="15" customHeight="1">
      <c r="A40" s="129" t="s">
        <v>131</v>
      </c>
      <c r="B40" s="55">
        <v>217</v>
      </c>
      <c r="D40" s="21">
        <v>212</v>
      </c>
    </row>
    <row r="41" spans="1:4" ht="15" customHeight="1">
      <c r="A41" s="19"/>
      <c r="B41" s="72">
        <f>SUM(B39:B40)</f>
        <v>1195</v>
      </c>
      <c r="D41" s="72">
        <f>SUM(D39:D40)</f>
        <v>2437</v>
      </c>
    </row>
    <row r="42" spans="1:4" ht="15" customHeight="1">
      <c r="A42" s="19"/>
      <c r="B42" s="21"/>
      <c r="D42" s="21"/>
    </row>
    <row r="43" spans="1:4" ht="15" customHeight="1">
      <c r="A43" s="19" t="s">
        <v>40</v>
      </c>
      <c r="B43" s="21"/>
      <c r="C43" s="71"/>
      <c r="D43" s="21"/>
    </row>
    <row r="44" spans="1:4" ht="15" customHeight="1">
      <c r="A44" s="20" t="s">
        <v>4</v>
      </c>
      <c r="B44" s="21">
        <v>7701</v>
      </c>
      <c r="C44" s="71"/>
      <c r="D44" s="21">
        <v>3863</v>
      </c>
    </row>
    <row r="45" spans="1:4" ht="15" customHeight="1">
      <c r="A45" s="20" t="s">
        <v>5</v>
      </c>
      <c r="B45" s="55">
        <v>2565</v>
      </c>
      <c r="C45" s="71"/>
      <c r="D45" s="21">
        <v>2953</v>
      </c>
    </row>
    <row r="46" spans="1:4" ht="15" customHeight="1">
      <c r="A46" s="20" t="s">
        <v>203</v>
      </c>
      <c r="B46" s="55">
        <v>0</v>
      </c>
      <c r="C46" s="71"/>
      <c r="D46" s="21">
        <v>1230</v>
      </c>
    </row>
    <row r="47" spans="1:4" ht="15" customHeight="1">
      <c r="A47" s="20" t="s">
        <v>132</v>
      </c>
      <c r="B47" s="55">
        <v>1247</v>
      </c>
      <c r="C47" s="71"/>
      <c r="D47" s="55">
        <v>1736</v>
      </c>
    </row>
    <row r="48" spans="1:4" ht="15" customHeight="1">
      <c r="A48" s="20" t="s">
        <v>6</v>
      </c>
      <c r="B48" s="21">
        <v>0</v>
      </c>
      <c r="C48" s="71"/>
      <c r="D48" s="21">
        <v>0</v>
      </c>
    </row>
    <row r="49" spans="2:4" ht="15" customHeight="1">
      <c r="B49" s="72">
        <f>SUM(B44:B48)</f>
        <v>11513</v>
      </c>
      <c r="C49" s="71"/>
      <c r="D49" s="72">
        <f>SUM(D44:D48)</f>
        <v>9782</v>
      </c>
    </row>
    <row r="50" spans="2:4" ht="15" customHeight="1">
      <c r="B50" s="21"/>
      <c r="C50" s="71"/>
      <c r="D50" s="21"/>
    </row>
    <row r="51" spans="1:4" ht="15" customHeight="1">
      <c r="A51" s="19" t="s">
        <v>158</v>
      </c>
      <c r="B51" s="22">
        <f>B49+B41</f>
        <v>12708</v>
      </c>
      <c r="C51" s="106"/>
      <c r="D51" s="22">
        <f>D49+D41</f>
        <v>12219</v>
      </c>
    </row>
    <row r="52" spans="1:4" ht="15" customHeight="1">
      <c r="A52" s="19"/>
      <c r="B52" s="21"/>
      <c r="C52" s="71"/>
      <c r="D52" s="21"/>
    </row>
    <row r="53" spans="1:4" ht="15" customHeight="1" thickBot="1">
      <c r="A53" s="19" t="s">
        <v>133</v>
      </c>
      <c r="B53" s="73">
        <f>+B36+B41+B49</f>
        <v>35323</v>
      </c>
      <c r="D53" s="73">
        <f>+D36+D41+D49</f>
        <v>35402</v>
      </c>
    </row>
    <row r="54" spans="1:4" ht="15" customHeight="1">
      <c r="A54" s="20"/>
      <c r="B54" s="21"/>
      <c r="D54" s="21"/>
    </row>
    <row r="55" spans="1:4" ht="15" customHeight="1">
      <c r="A55" s="20"/>
      <c r="B55" s="21"/>
      <c r="D55" s="21"/>
    </row>
    <row r="56" spans="1:4" ht="15" customHeight="1">
      <c r="A56" s="10" t="s">
        <v>144</v>
      </c>
      <c r="B56" s="10"/>
      <c r="C56" s="10"/>
      <c r="D56" s="10"/>
    </row>
    <row r="57" spans="1:4" ht="15" customHeight="1">
      <c r="A57" s="10" t="s">
        <v>145</v>
      </c>
      <c r="B57" s="109">
        <f>+B36/B33*100/1000</f>
        <v>0.18386178861788618</v>
      </c>
      <c r="C57" s="10"/>
      <c r="D57" s="110">
        <f>+D36/D33*100/1000</f>
        <v>0.18847967479674796</v>
      </c>
    </row>
    <row r="58" spans="1:4" ht="15" customHeight="1">
      <c r="A58" s="20"/>
      <c r="B58" s="21"/>
      <c r="D58" s="21"/>
    </row>
    <row r="59" ht="15" customHeight="1">
      <c r="A59" s="11"/>
    </row>
    <row r="60" ht="15" customHeight="1">
      <c r="A60" s="11"/>
    </row>
    <row r="61" ht="15" customHeight="1">
      <c r="A61" s="85"/>
    </row>
    <row r="62" ht="15" customHeight="1">
      <c r="A62" s="85"/>
    </row>
    <row r="63" ht="15" customHeight="1">
      <c r="A63" s="85"/>
    </row>
    <row r="64" ht="15" customHeight="1">
      <c r="A64" s="139"/>
    </row>
    <row r="65" ht="15" customHeight="1">
      <c r="A65" s="85"/>
    </row>
    <row r="66" ht="15" customHeight="1">
      <c r="A66" s="85"/>
    </row>
    <row r="67" ht="15" customHeight="1">
      <c r="A67" s="85"/>
    </row>
    <row r="68" ht="15" customHeight="1">
      <c r="A68" s="86"/>
    </row>
    <row r="69" ht="15" customHeight="1">
      <c r="A69" s="85"/>
    </row>
    <row r="70" ht="15" customHeight="1">
      <c r="A70" s="85"/>
    </row>
    <row r="71" ht="18.75" customHeight="1">
      <c r="A71" s="85"/>
    </row>
    <row r="72" ht="18.75" customHeight="1"/>
    <row r="73" ht="15" customHeight="1">
      <c r="A73" s="57"/>
    </row>
    <row r="74" ht="15" customHeight="1">
      <c r="A74" s="10"/>
    </row>
    <row r="75" ht="15" customHeight="1">
      <c r="A75" s="10"/>
    </row>
  </sheetData>
  <sheetProtection/>
  <mergeCells count="1">
    <mergeCell ref="B6:D6"/>
  </mergeCells>
  <printOptions/>
  <pageMargins left="0.5" right="0.25" top="0.5" bottom="0.5" header="0.5" footer="0.5"/>
  <pageSetup cellComments="asDisplayed"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dimension ref="A2:F40"/>
  <sheetViews>
    <sheetView zoomScalePageLayoutView="0" workbookViewId="0" topLeftCell="A1">
      <selection activeCell="G13" sqref="G13"/>
    </sheetView>
  </sheetViews>
  <sheetFormatPr defaultColWidth="9.140625" defaultRowHeight="12.75"/>
  <cols>
    <col min="1" max="1" width="36.28125" style="4" customWidth="1"/>
    <col min="2" max="2" width="13.8515625" style="3" customWidth="1"/>
    <col min="3" max="4" width="14.7109375" style="3" customWidth="1"/>
    <col min="5" max="5" width="13.00390625" style="3" customWidth="1"/>
    <col min="6" max="16384" width="9.140625" style="4" customWidth="1"/>
  </cols>
  <sheetData>
    <row r="2" ht="15.75">
      <c r="A2" s="48" t="s">
        <v>0</v>
      </c>
    </row>
    <row r="3" ht="12.75">
      <c r="A3" s="13" t="str">
        <f>'[1]Consol BS '!A2</f>
        <v>Company No. 686148-A</v>
      </c>
    </row>
    <row r="5" ht="12.75">
      <c r="A5" s="2" t="s">
        <v>9</v>
      </c>
    </row>
    <row r="6" ht="12.75">
      <c r="A6" s="2" t="s">
        <v>217</v>
      </c>
    </row>
    <row r="7" ht="12.75">
      <c r="A7" s="2" t="s">
        <v>7</v>
      </c>
    </row>
    <row r="8" ht="12.75">
      <c r="A8" s="2"/>
    </row>
    <row r="9" spans="1:5" ht="12.75">
      <c r="A9" s="2"/>
      <c r="B9" s="49"/>
      <c r="C9" s="56" t="s">
        <v>101</v>
      </c>
      <c r="D9" s="56" t="s">
        <v>10</v>
      </c>
      <c r="E9" s="49"/>
    </row>
    <row r="10" spans="1:5" ht="12.75">
      <c r="A10" s="2"/>
      <c r="B10" s="49"/>
      <c r="C10" s="49"/>
      <c r="D10" s="49"/>
      <c r="E10" s="49"/>
    </row>
    <row r="11" spans="2:6" ht="12.75">
      <c r="B11" s="50" t="s">
        <v>11</v>
      </c>
      <c r="C11" s="50" t="s">
        <v>11</v>
      </c>
      <c r="D11" s="50" t="s">
        <v>12</v>
      </c>
      <c r="E11" s="49"/>
      <c r="F11" s="6"/>
    </row>
    <row r="12" spans="2:6" ht="12.75">
      <c r="B12" s="50" t="s">
        <v>13</v>
      </c>
      <c r="C12" s="50" t="s">
        <v>100</v>
      </c>
      <c r="D12" s="50" t="s">
        <v>14</v>
      </c>
      <c r="E12" s="50" t="s">
        <v>15</v>
      </c>
      <c r="F12" s="6"/>
    </row>
    <row r="13" spans="2:6" ht="12.75">
      <c r="B13" s="50" t="s">
        <v>16</v>
      </c>
      <c r="C13" s="50" t="s">
        <v>16</v>
      </c>
      <c r="D13" s="50" t="s">
        <v>16</v>
      </c>
      <c r="E13" s="50" t="s">
        <v>16</v>
      </c>
      <c r="F13" s="6"/>
    </row>
    <row r="14" spans="2:6" ht="12.75">
      <c r="B14" s="50"/>
      <c r="C14" s="50"/>
      <c r="D14" s="50"/>
      <c r="E14" s="50"/>
      <c r="F14" s="6"/>
    </row>
    <row r="16" spans="1:5" ht="12.75">
      <c r="A16" s="2" t="s">
        <v>204</v>
      </c>
      <c r="B16" s="7">
        <v>12300</v>
      </c>
      <c r="C16" s="7">
        <v>2954</v>
      </c>
      <c r="D16" s="3">
        <v>10443</v>
      </c>
      <c r="E16" s="3">
        <f>SUM(B16:D16)</f>
        <v>25697</v>
      </c>
    </row>
    <row r="17" spans="2:5" ht="12.75">
      <c r="B17" s="8"/>
      <c r="C17" s="8"/>
      <c r="D17" s="8"/>
      <c r="E17" s="8"/>
    </row>
    <row r="18" spans="1:5" ht="12.75">
      <c r="A18" s="4" t="s">
        <v>17</v>
      </c>
      <c r="B18" s="8">
        <v>0</v>
      </c>
      <c r="C18" s="8">
        <v>0</v>
      </c>
      <c r="D18" s="8">
        <v>81</v>
      </c>
      <c r="E18" s="3">
        <f>SUM(B18:D18)</f>
        <v>81</v>
      </c>
    </row>
    <row r="19" spans="2:4" ht="12.75">
      <c r="B19" s="8"/>
      <c r="C19" s="8"/>
      <c r="D19" s="8"/>
    </row>
    <row r="20" spans="1:5" ht="12.75">
      <c r="A20" s="4" t="s">
        <v>205</v>
      </c>
      <c r="B20" s="8">
        <v>0</v>
      </c>
      <c r="C20" s="8">
        <v>0</v>
      </c>
      <c r="D20" s="8">
        <v>-2595</v>
      </c>
      <c r="E20" s="3">
        <f>SUM(B20:D20)</f>
        <v>-2595</v>
      </c>
    </row>
    <row r="21" spans="2:5" ht="12.75">
      <c r="B21" s="37"/>
      <c r="C21" s="37"/>
      <c r="D21" s="37"/>
      <c r="E21" s="37"/>
    </row>
    <row r="22" spans="1:6" ht="12.75">
      <c r="A22" s="2" t="s">
        <v>190</v>
      </c>
      <c r="B22" s="8">
        <f>SUM(B16:B21)</f>
        <v>12300</v>
      </c>
      <c r="C22" s="8">
        <f>SUM(C16:C21)</f>
        <v>2954</v>
      </c>
      <c r="D22" s="8">
        <f>SUM(D16:D21)</f>
        <v>7929</v>
      </c>
      <c r="E22" s="8">
        <f>SUM(E16:E21)</f>
        <v>23183</v>
      </c>
      <c r="F22" s="30"/>
    </row>
    <row r="24" spans="1:5" ht="12.75">
      <c r="A24" s="4" t="s">
        <v>206</v>
      </c>
      <c r="B24" s="3">
        <v>0</v>
      </c>
      <c r="C24" s="3">
        <v>0</v>
      </c>
      <c r="D24" s="3">
        <f>+'Consol IS'!G34</f>
        <v>-568</v>
      </c>
      <c r="E24" s="3">
        <f>SUM(B24:D24)</f>
        <v>-568</v>
      </c>
    </row>
    <row r="26" spans="1:5" ht="13.5" thickBot="1">
      <c r="A26" s="2" t="s">
        <v>220</v>
      </c>
      <c r="B26" s="9">
        <f>SUM(B22:B25)</f>
        <v>12300</v>
      </c>
      <c r="C26" s="9">
        <f>SUM(C22:C25)</f>
        <v>2954</v>
      </c>
      <c r="D26" s="9">
        <f>SUM(D22:D25)</f>
        <v>7361</v>
      </c>
      <c r="E26" s="9">
        <f>SUM(E22:E25)</f>
        <v>22615</v>
      </c>
    </row>
    <row r="27" spans="2:5" ht="13.5" thickTop="1">
      <c r="B27" s="8"/>
      <c r="C27" s="8"/>
      <c r="D27" s="8"/>
      <c r="E27" s="8"/>
    </row>
    <row r="28" ht="12.75">
      <c r="A28" s="3"/>
    </row>
    <row r="29" ht="12.75">
      <c r="A29" s="3"/>
    </row>
    <row r="30" ht="12.75">
      <c r="A30" s="3"/>
    </row>
    <row r="33" ht="12.75">
      <c r="A33" s="3"/>
    </row>
    <row r="37" ht="12.75">
      <c r="A37" s="139"/>
    </row>
    <row r="40" ht="12.75">
      <c r="A40" s="69"/>
    </row>
  </sheetData>
  <sheetProtection/>
  <printOptions/>
  <pageMargins left="0.75" right="0.75" top="1" bottom="1" header="0.5" footer="0.5"/>
  <pageSetup cellComments="asDisplayed" horizontalDpi="300" verticalDpi="3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indexed="34"/>
  </sheetPr>
  <dimension ref="A1:H90"/>
  <sheetViews>
    <sheetView zoomScalePageLayoutView="0" workbookViewId="0" topLeftCell="A1">
      <selection activeCell="C68" sqref="C68"/>
    </sheetView>
  </sheetViews>
  <sheetFormatPr defaultColWidth="9.140625" defaultRowHeight="12.75"/>
  <cols>
    <col min="1" max="1" width="41.421875" style="0" customWidth="1"/>
    <col min="2" max="2" width="19.57421875" style="0" customWidth="1"/>
    <col min="3" max="3" width="17.28125" style="0" customWidth="1"/>
    <col min="4" max="4" width="2.140625" style="0" customWidth="1"/>
    <col min="5" max="5" width="17.28125" style="0" customWidth="1"/>
  </cols>
  <sheetData>
    <row r="1" ht="15.75">
      <c r="A1" s="48" t="s">
        <v>0</v>
      </c>
    </row>
    <row r="2" ht="12.75">
      <c r="A2" s="36" t="str">
        <f>+'Consol Equity'!A3</f>
        <v>Company No. 686148-A</v>
      </c>
    </row>
    <row r="4" ht="12.75">
      <c r="A4" s="2" t="s">
        <v>78</v>
      </c>
    </row>
    <row r="5" ht="12.75">
      <c r="A5" s="2" t="s">
        <v>217</v>
      </c>
    </row>
    <row r="6" ht="12.75">
      <c r="A6" s="2" t="s">
        <v>7</v>
      </c>
    </row>
    <row r="8" spans="1:4" ht="12.75">
      <c r="A8" s="4"/>
      <c r="B8" s="4"/>
      <c r="C8" s="46"/>
      <c r="D8" s="2"/>
    </row>
    <row r="9" spans="1:5" ht="12.75">
      <c r="A9" s="4"/>
      <c r="B9" s="4"/>
      <c r="C9" s="66"/>
      <c r="D9" s="2"/>
      <c r="E9" s="66" t="s">
        <v>147</v>
      </c>
    </row>
    <row r="10" spans="1:5" ht="25.5">
      <c r="A10" s="4"/>
      <c r="B10" s="4"/>
      <c r="C10" s="66" t="s">
        <v>153</v>
      </c>
      <c r="D10" s="2"/>
      <c r="E10" s="66" t="s">
        <v>170</v>
      </c>
    </row>
    <row r="11" spans="1:5" ht="12.75">
      <c r="A11" s="4"/>
      <c r="B11" s="4"/>
      <c r="C11" s="46" t="s">
        <v>219</v>
      </c>
      <c r="D11" s="2"/>
      <c r="E11" s="46" t="s">
        <v>189</v>
      </c>
    </row>
    <row r="12" spans="1:5" ht="12.75">
      <c r="A12" s="4"/>
      <c r="B12" s="4"/>
      <c r="C12" s="46" t="s">
        <v>16</v>
      </c>
      <c r="D12" s="2"/>
      <c r="E12" s="46" t="s">
        <v>16</v>
      </c>
    </row>
    <row r="13" spans="1:5" ht="12.75">
      <c r="A13" s="2" t="s">
        <v>79</v>
      </c>
      <c r="B13" s="4"/>
      <c r="C13" s="94"/>
      <c r="D13" s="95"/>
      <c r="E13" s="96"/>
    </row>
    <row r="14" spans="1:5" ht="12.75">
      <c r="A14" s="4" t="s">
        <v>209</v>
      </c>
      <c r="B14" s="4"/>
      <c r="C14" s="3">
        <f>+'Consol IS'!G29</f>
        <v>-546</v>
      </c>
      <c r="D14" s="83"/>
      <c r="E14" s="74">
        <v>271</v>
      </c>
    </row>
    <row r="15" spans="1:5" ht="12.75">
      <c r="A15" s="4" t="s">
        <v>80</v>
      </c>
      <c r="B15" s="4"/>
      <c r="C15" s="3"/>
      <c r="D15" s="83"/>
      <c r="E15" s="74"/>
    </row>
    <row r="16" spans="1:8" ht="12.75">
      <c r="A16" s="33" t="s">
        <v>117</v>
      </c>
      <c r="B16" s="4"/>
      <c r="C16" s="3">
        <v>3179</v>
      </c>
      <c r="D16" s="83"/>
      <c r="E16" s="74">
        <v>3154</v>
      </c>
      <c r="F16" s="3"/>
      <c r="H16" s="3"/>
    </row>
    <row r="17" spans="1:8" ht="12.75">
      <c r="A17" s="33" t="s">
        <v>118</v>
      </c>
      <c r="B17" s="4"/>
      <c r="C17" s="3">
        <f>-'Consol IS'!G27</f>
        <v>176</v>
      </c>
      <c r="D17" s="83"/>
      <c r="E17" s="83">
        <v>212</v>
      </c>
      <c r="F17" s="3"/>
      <c r="H17" s="3"/>
    </row>
    <row r="18" spans="1:8" ht="12.75">
      <c r="A18" s="33" t="s">
        <v>119</v>
      </c>
      <c r="B18" s="4"/>
      <c r="C18" s="37">
        <v>-9.8</v>
      </c>
      <c r="D18" s="83"/>
      <c r="E18" s="84">
        <v>-44</v>
      </c>
      <c r="F18" s="3"/>
      <c r="H18" s="3"/>
    </row>
    <row r="19" spans="1:5" ht="12.75">
      <c r="A19" s="4" t="s">
        <v>81</v>
      </c>
      <c r="B19" s="4"/>
      <c r="C19" s="3">
        <f>SUM(C14:C18)</f>
        <v>2799.2</v>
      </c>
      <c r="D19" s="83"/>
      <c r="E19" s="83">
        <f>SUM(E14:E18)</f>
        <v>3593</v>
      </c>
    </row>
    <row r="20" spans="1:5" ht="12.75">
      <c r="A20" s="4" t="s">
        <v>2</v>
      </c>
      <c r="B20" s="4"/>
      <c r="C20" s="3">
        <v>1548</v>
      </c>
      <c r="D20" s="83"/>
      <c r="E20" s="74">
        <v>758</v>
      </c>
    </row>
    <row r="21" spans="1:5" ht="12.75">
      <c r="A21" s="4" t="s">
        <v>82</v>
      </c>
      <c r="B21" s="4"/>
      <c r="C21" s="3">
        <v>-7423</v>
      </c>
      <c r="D21" s="83"/>
      <c r="E21" s="74">
        <v>6045</v>
      </c>
    </row>
    <row r="22" spans="1:7" ht="12.75">
      <c r="A22" s="4" t="s">
        <v>83</v>
      </c>
      <c r="B22" s="4"/>
      <c r="C22" s="37">
        <v>3438</v>
      </c>
      <c r="D22" s="83"/>
      <c r="E22" s="37">
        <v>-1998</v>
      </c>
      <c r="F22" s="54"/>
      <c r="G22" s="54"/>
    </row>
    <row r="23" spans="1:7" ht="12.75">
      <c r="A23" s="70" t="s">
        <v>181</v>
      </c>
      <c r="B23" s="4"/>
      <c r="C23" s="3">
        <f>SUM(C19:C22)</f>
        <v>362.1999999999998</v>
      </c>
      <c r="D23" s="83"/>
      <c r="E23" s="3">
        <f>SUM(E19:E22)</f>
        <v>8398</v>
      </c>
      <c r="F23" s="54"/>
      <c r="G23" s="54"/>
    </row>
    <row r="24" spans="1:7" ht="12.75">
      <c r="A24" s="4" t="s">
        <v>85</v>
      </c>
      <c r="B24" s="4"/>
      <c r="C24" s="8">
        <v>-170.8</v>
      </c>
      <c r="D24" s="83"/>
      <c r="E24" s="74">
        <v>-1192</v>
      </c>
      <c r="F24" s="54"/>
      <c r="G24" s="54"/>
    </row>
    <row r="25" spans="1:7" ht="12.75">
      <c r="A25" s="4" t="s">
        <v>216</v>
      </c>
      <c r="B25" s="4"/>
      <c r="C25" s="8">
        <v>317</v>
      </c>
      <c r="D25" s="83"/>
      <c r="E25" s="74">
        <v>9</v>
      </c>
      <c r="F25" s="54"/>
      <c r="G25" s="54"/>
    </row>
    <row r="26" spans="1:7" ht="12.75">
      <c r="A26" s="4" t="s">
        <v>84</v>
      </c>
      <c r="B26" s="4"/>
      <c r="C26" s="37">
        <f>-C17</f>
        <v>-176</v>
      </c>
      <c r="D26" s="83"/>
      <c r="E26" s="76">
        <v>-212</v>
      </c>
      <c r="F26" s="3"/>
      <c r="G26" s="54"/>
    </row>
    <row r="27" spans="1:5" ht="12.75">
      <c r="A27" s="4" t="s">
        <v>182</v>
      </c>
      <c r="B27" s="4"/>
      <c r="C27" s="3">
        <f>SUM(C23:C26)</f>
        <v>332.3999999999998</v>
      </c>
      <c r="D27" s="83"/>
      <c r="E27" s="3">
        <f>SUM(E23:E26)</f>
        <v>7003</v>
      </c>
    </row>
    <row r="28" spans="1:5" ht="12.75">
      <c r="A28" s="4"/>
      <c r="B28" s="4"/>
      <c r="C28" s="3"/>
      <c r="D28" s="83"/>
      <c r="E28" s="74"/>
    </row>
    <row r="29" spans="1:5" ht="12.75">
      <c r="A29" s="2" t="s">
        <v>86</v>
      </c>
      <c r="B29" s="4"/>
      <c r="C29" s="8"/>
      <c r="D29" s="83"/>
      <c r="E29" s="74"/>
    </row>
    <row r="30" spans="1:5" ht="12.75">
      <c r="A30" s="4" t="s">
        <v>138</v>
      </c>
      <c r="B30" s="4"/>
      <c r="C30" s="40">
        <v>-84</v>
      </c>
      <c r="D30" s="97"/>
      <c r="E30" s="40">
        <v>-98</v>
      </c>
    </row>
    <row r="31" spans="1:5" ht="12.75">
      <c r="A31" s="4" t="s">
        <v>183</v>
      </c>
      <c r="B31" s="4"/>
      <c r="C31" s="38">
        <f>-C18</f>
        <v>9.8</v>
      </c>
      <c r="D31" s="97"/>
      <c r="E31" s="38">
        <v>44</v>
      </c>
    </row>
    <row r="32" spans="1:5" ht="12.75">
      <c r="A32" s="4" t="s">
        <v>110</v>
      </c>
      <c r="B32" s="4"/>
      <c r="C32" s="38">
        <v>88</v>
      </c>
      <c r="D32" s="97"/>
      <c r="E32" s="38">
        <v>271</v>
      </c>
    </row>
    <row r="33" spans="1:5" ht="12.75">
      <c r="A33" s="4" t="s">
        <v>160</v>
      </c>
      <c r="B33" s="4"/>
      <c r="C33" s="39">
        <f>-C59</f>
        <v>-1013</v>
      </c>
      <c r="D33" s="97"/>
      <c r="E33" s="39">
        <v>-4279</v>
      </c>
    </row>
    <row r="34" spans="1:5" ht="12.75">
      <c r="A34" s="4" t="s">
        <v>87</v>
      </c>
      <c r="B34" s="4"/>
      <c r="C34" s="8">
        <f>SUM(C30:C33)</f>
        <v>-999.2</v>
      </c>
      <c r="D34" s="97"/>
      <c r="E34" s="8">
        <f>SUM(E30:E33)</f>
        <v>-4062</v>
      </c>
    </row>
    <row r="35" spans="1:5" ht="12.75">
      <c r="A35" s="4"/>
      <c r="B35" s="4"/>
      <c r="C35" s="3"/>
      <c r="D35" s="83"/>
      <c r="E35" s="74"/>
    </row>
    <row r="36" spans="1:5" ht="12.75">
      <c r="A36" s="2" t="s">
        <v>88</v>
      </c>
      <c r="B36" s="4"/>
      <c r="C36" s="8"/>
      <c r="D36" s="83"/>
      <c r="E36" s="74"/>
    </row>
    <row r="37" spans="1:8" ht="12.75">
      <c r="A37" s="70" t="s">
        <v>122</v>
      </c>
      <c r="B37" s="4"/>
      <c r="C37" s="40">
        <v>-1230</v>
      </c>
      <c r="D37" s="83"/>
      <c r="E37" s="40">
        <v>-1365</v>
      </c>
      <c r="H37" s="51"/>
    </row>
    <row r="38" spans="1:8" ht="12.75">
      <c r="A38" s="70" t="s">
        <v>121</v>
      </c>
      <c r="B38" s="4"/>
      <c r="C38" s="39">
        <v>-1736</v>
      </c>
      <c r="D38" s="83"/>
      <c r="E38" s="39">
        <v>-1514</v>
      </c>
      <c r="H38" s="51"/>
    </row>
    <row r="39" spans="1:5" ht="12.75">
      <c r="A39" s="4" t="s">
        <v>184</v>
      </c>
      <c r="B39" s="4"/>
      <c r="C39" s="8">
        <f>SUM(C37:C38)</f>
        <v>-2966</v>
      </c>
      <c r="D39" s="83"/>
      <c r="E39" s="8">
        <f>SUM(E37:E38)</f>
        <v>-2879</v>
      </c>
    </row>
    <row r="40" spans="1:5" ht="12.75">
      <c r="A40" s="41"/>
      <c r="B40" s="4"/>
      <c r="C40" s="37"/>
      <c r="D40" s="83"/>
      <c r="E40" s="37"/>
    </row>
    <row r="41" spans="1:5" ht="12.75">
      <c r="A41" s="4"/>
      <c r="B41" s="4"/>
      <c r="C41" s="3"/>
      <c r="D41" s="83"/>
      <c r="E41" s="3"/>
    </row>
    <row r="42" spans="1:5" ht="12.75">
      <c r="A42" s="4" t="s">
        <v>185</v>
      </c>
      <c r="B42" s="4"/>
      <c r="C42" s="3">
        <f>+C27+C34+C39</f>
        <v>-3632.8</v>
      </c>
      <c r="D42" s="83"/>
      <c r="E42" s="3">
        <f>+E27+E34+E39</f>
        <v>62</v>
      </c>
    </row>
    <row r="43" spans="1:5" ht="12.75">
      <c r="A43" s="4" t="s">
        <v>159</v>
      </c>
      <c r="B43" s="4"/>
      <c r="C43" s="3">
        <v>39</v>
      </c>
      <c r="D43" s="83"/>
      <c r="E43" s="3">
        <v>27</v>
      </c>
    </row>
    <row r="44" spans="1:5" ht="12.75">
      <c r="A44" s="4" t="s">
        <v>89</v>
      </c>
      <c r="B44" s="4"/>
      <c r="C44" s="7">
        <v>5151</v>
      </c>
      <c r="D44" s="83"/>
      <c r="E44" s="7">
        <v>5062</v>
      </c>
    </row>
    <row r="45" spans="1:5" ht="13.5" thickBot="1">
      <c r="A45" s="4" t="s">
        <v>90</v>
      </c>
      <c r="B45" s="4"/>
      <c r="C45" s="9">
        <f>SUM(C42:C44)</f>
        <v>1557.1999999999998</v>
      </c>
      <c r="D45" s="83"/>
      <c r="E45" s="9">
        <f>SUM(E42:E44)</f>
        <v>5151</v>
      </c>
    </row>
    <row r="46" spans="1:5" ht="13.5" thickTop="1">
      <c r="A46" s="4"/>
      <c r="B46" s="4"/>
      <c r="C46" s="3"/>
      <c r="D46" s="83"/>
      <c r="E46" s="74"/>
    </row>
    <row r="47" spans="1:5" ht="12.75">
      <c r="A47" s="4"/>
      <c r="B47" s="4"/>
      <c r="C47" s="3"/>
      <c r="D47" s="83"/>
      <c r="E47" s="74"/>
    </row>
    <row r="48" spans="1:5" ht="12.75">
      <c r="A48" s="49" t="s">
        <v>111</v>
      </c>
      <c r="B48" s="4"/>
      <c r="C48" s="3"/>
      <c r="D48" s="83"/>
      <c r="E48" s="74"/>
    </row>
    <row r="49" spans="1:5" ht="12.75">
      <c r="A49" s="20" t="s">
        <v>191</v>
      </c>
      <c r="B49" s="4"/>
      <c r="C49" s="3"/>
      <c r="D49" s="83"/>
      <c r="E49" s="74">
        <v>1300</v>
      </c>
    </row>
    <row r="50" spans="1:5" ht="12.75">
      <c r="A50" s="20" t="s">
        <v>201</v>
      </c>
      <c r="B50" s="4"/>
      <c r="C50" s="3">
        <v>51</v>
      </c>
      <c r="D50" s="83"/>
      <c r="E50" s="8">
        <v>50</v>
      </c>
    </row>
    <row r="51" spans="1:5" ht="12.75">
      <c r="A51" s="20" t="s">
        <v>76</v>
      </c>
      <c r="B51" s="4"/>
      <c r="C51" s="3">
        <v>1506</v>
      </c>
      <c r="D51" s="83"/>
      <c r="E51" s="83">
        <v>3801</v>
      </c>
    </row>
    <row r="52" spans="1:5" ht="13.5" thickBot="1">
      <c r="A52" s="20"/>
      <c r="B52" s="4"/>
      <c r="C52" s="62">
        <f>SUM(C49:C51)</f>
        <v>1557</v>
      </c>
      <c r="D52" s="83"/>
      <c r="E52" s="62">
        <f>SUM(E49:E51)</f>
        <v>5151</v>
      </c>
    </row>
    <row r="53" spans="1:5" ht="12.75">
      <c r="A53" s="3"/>
      <c r="B53" s="4"/>
      <c r="C53" s="3"/>
      <c r="D53" s="4"/>
      <c r="E53" s="75"/>
    </row>
    <row r="54" spans="1:5" ht="12.75">
      <c r="A54" s="3" t="s">
        <v>18</v>
      </c>
      <c r="B54" s="4"/>
      <c r="C54" s="3"/>
      <c r="D54" s="4"/>
      <c r="E54" s="75"/>
    </row>
    <row r="55" spans="1:5" ht="12.75">
      <c r="A55" s="3"/>
      <c r="B55" s="4"/>
      <c r="C55" s="3"/>
      <c r="D55" s="4"/>
      <c r="E55" s="75"/>
    </row>
    <row r="56" spans="1:5" ht="12.75">
      <c r="A56" s="3" t="s">
        <v>161</v>
      </c>
      <c r="B56" s="4"/>
      <c r="C56" s="3"/>
      <c r="D56" s="4"/>
      <c r="E56" s="75"/>
    </row>
    <row r="57" spans="1:5" ht="12.75">
      <c r="A57" s="3" t="s">
        <v>162</v>
      </c>
      <c r="B57" s="4"/>
      <c r="C57" s="3">
        <v>1013</v>
      </c>
      <c r="D57" s="4"/>
      <c r="E57" s="75">
        <v>7661</v>
      </c>
    </row>
    <row r="58" spans="1:5" ht="12.75">
      <c r="A58" s="3" t="s">
        <v>164</v>
      </c>
      <c r="B58" s="4"/>
      <c r="C58" s="37">
        <v>0</v>
      </c>
      <c r="D58" s="4"/>
      <c r="E58" s="105">
        <v>-3382</v>
      </c>
    </row>
    <row r="59" spans="1:5" ht="13.5" thickBot="1">
      <c r="A59" s="3" t="s">
        <v>163</v>
      </c>
      <c r="B59" s="4"/>
      <c r="C59" s="9">
        <f>SUM(C57:C58)</f>
        <v>1013</v>
      </c>
      <c r="D59" s="4"/>
      <c r="E59" s="92">
        <f>SUM(E57:E58)</f>
        <v>4279</v>
      </c>
    </row>
    <row r="60" spans="1:5" ht="13.5" thickTop="1">
      <c r="A60" s="3"/>
      <c r="B60" s="4"/>
      <c r="C60" s="3"/>
      <c r="D60" s="4"/>
      <c r="E60" s="75"/>
    </row>
    <row r="61" spans="1:5" ht="12.75">
      <c r="A61" s="3"/>
      <c r="B61" s="4"/>
      <c r="C61" s="3"/>
      <c r="D61" s="4"/>
      <c r="E61" s="75"/>
    </row>
    <row r="62" spans="1:5" ht="12.75">
      <c r="A62" s="3"/>
      <c r="B62" s="4"/>
      <c r="C62" s="3"/>
      <c r="D62" s="4"/>
      <c r="E62" s="75"/>
    </row>
    <row r="63" spans="1:4" ht="12.75">
      <c r="A63" s="33"/>
      <c r="B63" s="4"/>
      <c r="C63" s="4"/>
      <c r="D63" s="6"/>
    </row>
    <row r="64" spans="1:4" ht="12.75">
      <c r="A64" s="4"/>
      <c r="B64" s="4"/>
      <c r="C64" s="4"/>
      <c r="D64" s="6"/>
    </row>
    <row r="65" spans="1:4" ht="12.75">
      <c r="A65" s="4"/>
      <c r="B65" s="4"/>
      <c r="C65" s="4"/>
      <c r="D65" s="6"/>
    </row>
    <row r="66" spans="1:4" ht="12.75">
      <c r="A66" s="4"/>
      <c r="B66" s="4"/>
      <c r="C66" s="4"/>
      <c r="D66" s="6"/>
    </row>
    <row r="67" spans="1:4" ht="12.75">
      <c r="A67" s="4"/>
      <c r="B67" s="4"/>
      <c r="C67" s="3"/>
      <c r="D67" s="4"/>
    </row>
    <row r="68" spans="1:4" ht="12.75">
      <c r="A68" s="139"/>
      <c r="B68" s="4"/>
      <c r="C68" s="3"/>
      <c r="D68" s="4"/>
    </row>
    <row r="69" spans="1:4" ht="12.75">
      <c r="A69" s="4"/>
      <c r="B69" s="4"/>
      <c r="C69" s="3"/>
      <c r="D69" s="4"/>
    </row>
    <row r="70" spans="1:4" ht="12.75">
      <c r="A70" s="4"/>
      <c r="B70" s="4"/>
      <c r="C70" s="3"/>
      <c r="D70" s="4"/>
    </row>
    <row r="71" spans="1:4" ht="12.75">
      <c r="A71" s="4"/>
      <c r="B71" s="4"/>
      <c r="C71" s="3"/>
      <c r="D71" s="4"/>
    </row>
    <row r="72" spans="1:4" ht="12.75">
      <c r="A72" s="4"/>
      <c r="B72" s="4"/>
      <c r="C72" s="3"/>
      <c r="D72" s="4"/>
    </row>
    <row r="73" spans="1:4" ht="12.75">
      <c r="A73" s="4"/>
      <c r="B73" s="4"/>
      <c r="C73" s="3"/>
      <c r="D73" s="4"/>
    </row>
    <row r="74" spans="1:4" ht="12.75">
      <c r="A74" s="4"/>
      <c r="B74" s="4"/>
      <c r="C74" s="3"/>
      <c r="D74" s="4"/>
    </row>
    <row r="75" spans="1:4" ht="12.75">
      <c r="A75" s="4"/>
      <c r="B75" s="4"/>
      <c r="C75" s="3"/>
      <c r="D75" s="4"/>
    </row>
    <row r="76" spans="1:4" ht="12.75">
      <c r="A76" s="4"/>
      <c r="B76" s="4"/>
      <c r="C76" s="3"/>
      <c r="D76" s="4"/>
    </row>
    <row r="77" spans="1:4" ht="12.75">
      <c r="A77" s="4"/>
      <c r="B77" s="4"/>
      <c r="C77" s="3"/>
      <c r="D77" s="4"/>
    </row>
    <row r="78" spans="1:4" ht="12.75">
      <c r="A78" s="4"/>
      <c r="B78" s="4"/>
      <c r="C78" s="3"/>
      <c r="D78" s="4"/>
    </row>
    <row r="79" spans="1:4" ht="12.75">
      <c r="A79" s="4"/>
      <c r="B79" s="4"/>
      <c r="C79" s="3"/>
      <c r="D79" s="4"/>
    </row>
    <row r="80" spans="1:4" ht="12.75">
      <c r="A80" s="4"/>
      <c r="B80" s="4"/>
      <c r="C80" s="3"/>
      <c r="D80" s="4"/>
    </row>
    <row r="81" spans="1:4" ht="12.75">
      <c r="A81" s="4"/>
      <c r="B81" s="4"/>
      <c r="C81" s="3"/>
      <c r="D81" s="4"/>
    </row>
    <row r="82" spans="1:4" ht="12.75">
      <c r="A82" s="4"/>
      <c r="B82" s="4"/>
      <c r="C82" s="3"/>
      <c r="D82" s="4"/>
    </row>
    <row r="83" spans="1:4" ht="12.75">
      <c r="A83" s="4"/>
      <c r="B83" s="4"/>
      <c r="C83" s="3"/>
      <c r="D83" s="4"/>
    </row>
    <row r="84" spans="1:4" ht="12.75">
      <c r="A84" s="4"/>
      <c r="B84" s="4"/>
      <c r="C84" s="3"/>
      <c r="D84" s="4"/>
    </row>
    <row r="85" spans="1:4" ht="12.75">
      <c r="A85" s="4"/>
      <c r="B85" s="4"/>
      <c r="C85" s="3"/>
      <c r="D85" s="4"/>
    </row>
    <row r="86" spans="1:4" ht="12.75">
      <c r="A86" s="4"/>
      <c r="B86" s="4"/>
      <c r="C86" s="3"/>
      <c r="D86" s="4"/>
    </row>
    <row r="87" spans="1:4" ht="12.75">
      <c r="A87" s="4"/>
      <c r="B87" s="4"/>
      <c r="C87" s="3"/>
      <c r="D87" s="4"/>
    </row>
    <row r="88" spans="1:4" ht="12.75">
      <c r="A88" s="4"/>
      <c r="B88" s="4"/>
      <c r="C88" s="3"/>
      <c r="D88" s="4"/>
    </row>
    <row r="89" spans="1:4" ht="12.75">
      <c r="A89" s="4"/>
      <c r="B89" s="4"/>
      <c r="C89" s="3"/>
      <c r="D89" s="4"/>
    </row>
    <row r="90" spans="1:4" ht="12.75">
      <c r="A90" s="4"/>
      <c r="B90" s="4"/>
      <c r="C90" s="3"/>
      <c r="D90" s="4"/>
    </row>
  </sheetData>
  <sheetProtection/>
  <printOptions/>
  <pageMargins left="0.75" right="0.75" top="0.52" bottom="0.36" header="0.36" footer="0.5"/>
  <pageSetup cellComments="asDisplayed" horizontalDpi="300" verticalDpi="3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1:P364"/>
  <sheetViews>
    <sheetView tabSelected="1" view="pageBreakPreview" zoomScaleSheetLayoutView="100" zoomScalePageLayoutView="0" workbookViewId="0" topLeftCell="A151">
      <selection activeCell="D183" sqref="D183"/>
    </sheetView>
  </sheetViews>
  <sheetFormatPr defaultColWidth="9.140625" defaultRowHeight="12.75"/>
  <cols>
    <col min="1" max="1" width="4.57421875" style="26" customWidth="1"/>
    <col min="2" max="2" width="38.8515625" style="4" customWidth="1"/>
    <col min="3" max="3" width="11.57421875" style="4" bestFit="1" customWidth="1"/>
    <col min="4" max="4" width="15.57421875" style="4" customWidth="1"/>
    <col min="5" max="5" width="11.57421875" style="4" bestFit="1" customWidth="1"/>
    <col min="6" max="6" width="12.421875" style="10" bestFit="1" customWidth="1"/>
    <col min="7" max="7" width="12.7109375" style="10" bestFit="1" customWidth="1"/>
    <col min="8" max="8" width="10.57421875" style="10" customWidth="1"/>
    <col min="9" max="9" width="10.28125" style="10" customWidth="1"/>
    <col min="10" max="10" width="12.28125" style="10" customWidth="1"/>
    <col min="11" max="11" width="9.28125" style="10" bestFit="1" customWidth="1"/>
    <col min="12" max="16384" width="9.140625" style="10" customWidth="1"/>
  </cols>
  <sheetData>
    <row r="1" spans="6:10" ht="12.75" customHeight="1">
      <c r="F1" s="4"/>
      <c r="G1" s="4"/>
      <c r="H1" s="4"/>
      <c r="I1" s="4"/>
      <c r="J1" s="4"/>
    </row>
    <row r="2" spans="1:10" ht="12.75">
      <c r="A2" s="13" t="str">
        <f>+'Consol BS  '!A1</f>
        <v>JHM CONSOLIDATION BERHAD</v>
      </c>
      <c r="F2" s="4"/>
      <c r="G2" s="4"/>
      <c r="H2" s="4"/>
      <c r="I2" s="4"/>
      <c r="J2" s="4"/>
    </row>
    <row r="3" spans="1:10" ht="12.75">
      <c r="A3" s="13" t="str">
        <f>+'Consol BS  '!A2</f>
        <v>Company No. 686148-A</v>
      </c>
      <c r="F3" s="4"/>
      <c r="G3" s="4"/>
      <c r="H3" s="4"/>
      <c r="I3" s="4"/>
      <c r="J3" s="4"/>
    </row>
    <row r="4" spans="6:10" ht="12.75">
      <c r="F4" s="4"/>
      <c r="G4" s="4"/>
      <c r="H4" s="4"/>
      <c r="I4" s="4"/>
      <c r="J4" s="4"/>
    </row>
    <row r="5" spans="1:10" ht="12.75">
      <c r="A5" s="26" t="s">
        <v>156</v>
      </c>
      <c r="F5" s="4"/>
      <c r="G5" s="4"/>
      <c r="H5" s="4"/>
      <c r="I5" s="4"/>
      <c r="J5" s="4"/>
    </row>
    <row r="6" spans="6:10" ht="12.75">
      <c r="F6" s="4"/>
      <c r="G6" s="4"/>
      <c r="H6" s="4"/>
      <c r="I6" s="4"/>
      <c r="J6" s="4"/>
    </row>
    <row r="7" spans="1:10" ht="12.75">
      <c r="A7" s="27" t="s">
        <v>19</v>
      </c>
      <c r="B7" s="2" t="s">
        <v>20</v>
      </c>
      <c r="F7" s="4"/>
      <c r="G7" s="4"/>
      <c r="H7" s="4"/>
      <c r="I7" s="4"/>
      <c r="J7" s="4"/>
    </row>
    <row r="8" spans="6:10" ht="12.75" customHeight="1">
      <c r="F8" s="4"/>
      <c r="G8" s="4"/>
      <c r="H8" s="4"/>
      <c r="I8" s="4"/>
      <c r="J8" s="4"/>
    </row>
    <row r="9" spans="6:10" ht="12.75">
      <c r="F9" s="4"/>
      <c r="G9" s="4"/>
      <c r="H9" s="4"/>
      <c r="I9" s="4"/>
      <c r="J9" s="4"/>
    </row>
    <row r="10" spans="6:12" ht="12.75">
      <c r="F10" s="4"/>
      <c r="G10" s="4"/>
      <c r="H10" s="4"/>
      <c r="I10" s="4"/>
      <c r="J10" s="4"/>
      <c r="L10" s="28"/>
    </row>
    <row r="11" spans="6:10" ht="12.75">
      <c r="F11" s="4"/>
      <c r="G11" s="4"/>
      <c r="H11" s="4"/>
      <c r="I11" s="4"/>
      <c r="J11" s="4"/>
    </row>
    <row r="12" spans="6:10" ht="12.75">
      <c r="F12" s="4"/>
      <c r="G12" s="4"/>
      <c r="H12" s="4"/>
      <c r="I12" s="4"/>
      <c r="J12" s="4"/>
    </row>
    <row r="13" spans="6:10" ht="12.75">
      <c r="F13" s="4"/>
      <c r="G13" s="4"/>
      <c r="H13" s="4"/>
      <c r="I13" s="4"/>
      <c r="J13" s="4"/>
    </row>
    <row r="14" spans="6:10" ht="12.75">
      <c r="F14" s="4"/>
      <c r="G14" s="4"/>
      <c r="H14" s="4"/>
      <c r="I14" s="4"/>
      <c r="J14" s="4"/>
    </row>
    <row r="15" spans="6:10" ht="12.75">
      <c r="F15" s="4"/>
      <c r="G15" s="4"/>
      <c r="H15" s="4"/>
      <c r="I15" s="4"/>
      <c r="J15" s="4"/>
    </row>
    <row r="16" spans="6:10" ht="12.75">
      <c r="F16" s="4"/>
      <c r="G16" s="4"/>
      <c r="H16" s="4"/>
      <c r="I16" s="4"/>
      <c r="J16" s="4"/>
    </row>
    <row r="17" spans="6:10" ht="12.75">
      <c r="F17" s="4"/>
      <c r="G17" s="4"/>
      <c r="H17" s="4"/>
      <c r="I17" s="4"/>
      <c r="J17" s="4"/>
    </row>
    <row r="18" spans="6:10" ht="12.75">
      <c r="F18" s="4"/>
      <c r="G18" s="4"/>
      <c r="H18" s="4"/>
      <c r="I18" s="4"/>
      <c r="J18" s="4"/>
    </row>
    <row r="19" spans="6:10" ht="12.75">
      <c r="F19" s="4"/>
      <c r="G19" s="4"/>
      <c r="H19" s="4"/>
      <c r="I19" s="4"/>
      <c r="J19" s="4"/>
    </row>
    <row r="20" spans="6:10" ht="12.75">
      <c r="F20" s="4"/>
      <c r="G20" s="4"/>
      <c r="H20" s="4"/>
      <c r="I20" s="4"/>
      <c r="J20" s="4"/>
    </row>
    <row r="21" spans="6:10" ht="12.75">
      <c r="F21" s="4"/>
      <c r="G21" s="4"/>
      <c r="H21" s="4"/>
      <c r="I21" s="4"/>
      <c r="J21" s="4"/>
    </row>
    <row r="22" spans="6:10" ht="12.75">
      <c r="F22" s="4"/>
      <c r="G22" s="4"/>
      <c r="H22" s="4"/>
      <c r="I22" s="4"/>
      <c r="J22" s="4"/>
    </row>
    <row r="23" spans="6:10" ht="12.75">
      <c r="F23" s="4"/>
      <c r="G23" s="4"/>
      <c r="H23" s="4"/>
      <c r="I23" s="4"/>
      <c r="J23" s="4"/>
    </row>
    <row r="24" spans="6:10" ht="12.75">
      <c r="F24" s="4"/>
      <c r="G24" s="4"/>
      <c r="H24" s="4"/>
      <c r="I24" s="4"/>
      <c r="J24" s="4"/>
    </row>
    <row r="25" spans="6:10" ht="12.75">
      <c r="F25" s="4"/>
      <c r="G25" s="4"/>
      <c r="H25" s="4"/>
      <c r="I25" s="4"/>
      <c r="J25" s="4"/>
    </row>
    <row r="26" spans="6:10" ht="12.75">
      <c r="F26" s="4"/>
      <c r="G26" s="4"/>
      <c r="H26" s="4"/>
      <c r="I26" s="4"/>
      <c r="J26" s="4"/>
    </row>
    <row r="27" spans="6:10" ht="12.75">
      <c r="F27" s="4"/>
      <c r="G27" s="4"/>
      <c r="H27" s="4"/>
      <c r="I27" s="4"/>
      <c r="J27" s="4"/>
    </row>
    <row r="28" spans="6:10" ht="12.75">
      <c r="F28" s="4"/>
      <c r="G28" s="4"/>
      <c r="H28" s="4"/>
      <c r="I28" s="4"/>
      <c r="J28" s="4"/>
    </row>
    <row r="29" spans="6:10" ht="12.75">
      <c r="F29" s="4"/>
      <c r="G29" s="4"/>
      <c r="H29" s="4"/>
      <c r="I29" s="4"/>
      <c r="J29" s="4"/>
    </row>
    <row r="30" spans="6:10" ht="12.75">
      <c r="F30" s="4"/>
      <c r="G30" s="4"/>
      <c r="H30" s="4"/>
      <c r="I30" s="4"/>
      <c r="J30" s="4"/>
    </row>
    <row r="31" spans="6:10" ht="12.75">
      <c r="F31" s="4"/>
      <c r="G31" s="4"/>
      <c r="H31" s="4"/>
      <c r="I31" s="4"/>
      <c r="J31" s="4"/>
    </row>
    <row r="32" spans="6:10" ht="12.75">
      <c r="F32" s="4"/>
      <c r="G32" s="4"/>
      <c r="H32" s="4"/>
      <c r="I32" s="4"/>
      <c r="J32" s="4"/>
    </row>
    <row r="33" spans="6:10" ht="12.75">
      <c r="F33" s="4"/>
      <c r="G33" s="4"/>
      <c r="H33" s="4"/>
      <c r="I33" s="4"/>
      <c r="J33" s="4"/>
    </row>
    <row r="34" spans="6:10" ht="12.75">
      <c r="F34" s="4"/>
      <c r="G34" s="4"/>
      <c r="H34" s="4"/>
      <c r="I34" s="4"/>
      <c r="J34" s="4"/>
    </row>
    <row r="35" spans="6:10" ht="12.75">
      <c r="F35" s="4"/>
      <c r="G35" s="4"/>
      <c r="H35" s="4"/>
      <c r="I35" s="4"/>
      <c r="J35" s="4"/>
    </row>
    <row r="36" spans="6:10" ht="12.75">
      <c r="F36" s="4"/>
      <c r="G36" s="4"/>
      <c r="H36" s="4"/>
      <c r="I36" s="4"/>
      <c r="J36" s="4"/>
    </row>
    <row r="37" spans="6:10" ht="12.75">
      <c r="F37" s="4"/>
      <c r="G37" s="4"/>
      <c r="H37" s="4"/>
      <c r="I37" s="4"/>
      <c r="J37" s="4"/>
    </row>
    <row r="38" spans="6:10" ht="12.75">
      <c r="F38" s="4"/>
      <c r="G38" s="4"/>
      <c r="H38" s="4"/>
      <c r="I38" s="4"/>
      <c r="J38" s="4"/>
    </row>
    <row r="39" spans="6:10" ht="12.75">
      <c r="F39" s="4"/>
      <c r="G39" s="4"/>
      <c r="H39" s="4"/>
      <c r="I39" s="4"/>
      <c r="J39" s="4"/>
    </row>
    <row r="40" spans="6:10" ht="12.75">
      <c r="F40" s="4"/>
      <c r="G40" s="4"/>
      <c r="H40" s="4"/>
      <c r="I40" s="4"/>
      <c r="J40" s="4"/>
    </row>
    <row r="41" spans="6:10" ht="12.75">
      <c r="F41" s="4"/>
      <c r="G41" s="4"/>
      <c r="H41" s="4"/>
      <c r="I41" s="4"/>
      <c r="J41" s="4"/>
    </row>
    <row r="42" spans="6:10" ht="12.75">
      <c r="F42" s="4"/>
      <c r="G42" s="4"/>
      <c r="H42" s="4"/>
      <c r="I42" s="4"/>
      <c r="J42" s="4"/>
    </row>
    <row r="43" spans="6:10" ht="12.75">
      <c r="F43" s="4"/>
      <c r="G43" s="4"/>
      <c r="H43" s="4"/>
      <c r="I43" s="4"/>
      <c r="J43" s="4"/>
    </row>
    <row r="44" spans="6:10" ht="12.75">
      <c r="F44" s="4"/>
      <c r="G44" s="4"/>
      <c r="H44" s="4"/>
      <c r="I44" s="4"/>
      <c r="J44" s="4"/>
    </row>
    <row r="45" spans="6:10" ht="12.75">
      <c r="F45" s="4"/>
      <c r="G45" s="4"/>
      <c r="H45" s="4"/>
      <c r="I45" s="4"/>
      <c r="J45" s="4"/>
    </row>
    <row r="46" spans="6:10" ht="12.75">
      <c r="F46" s="4"/>
      <c r="G46" s="4"/>
      <c r="H46" s="4"/>
      <c r="I46" s="4"/>
      <c r="J46" s="4"/>
    </row>
    <row r="47" spans="6:10" ht="12.75">
      <c r="F47" s="4"/>
      <c r="G47" s="4"/>
      <c r="H47" s="4"/>
      <c r="I47" s="4"/>
      <c r="J47" s="4"/>
    </row>
    <row r="48" spans="1:10" ht="12.75">
      <c r="A48" s="27" t="s">
        <v>21</v>
      </c>
      <c r="B48" s="2" t="s">
        <v>142</v>
      </c>
      <c r="F48" s="4"/>
      <c r="G48" s="4"/>
      <c r="H48" s="4"/>
      <c r="I48" s="4"/>
      <c r="J48" s="4"/>
    </row>
    <row r="49" spans="6:10" ht="12.75">
      <c r="F49" s="30"/>
      <c r="G49" s="4"/>
      <c r="H49" s="4"/>
      <c r="I49" s="4"/>
      <c r="J49" s="4"/>
    </row>
    <row r="50" spans="2:10" ht="12.75">
      <c r="B50" s="4" t="s">
        <v>198</v>
      </c>
      <c r="F50" s="4"/>
      <c r="G50" s="4"/>
      <c r="H50" s="4"/>
      <c r="I50" s="4"/>
      <c r="J50" s="4"/>
    </row>
    <row r="51" spans="6:10" ht="12.75">
      <c r="F51" s="4"/>
      <c r="G51" s="4"/>
      <c r="H51" s="4"/>
      <c r="I51" s="4"/>
      <c r="J51" s="4"/>
    </row>
    <row r="52" spans="6:10" ht="12.75">
      <c r="F52" s="4"/>
      <c r="G52" s="4"/>
      <c r="H52" s="4"/>
      <c r="I52" s="4"/>
      <c r="J52" s="4"/>
    </row>
    <row r="53" spans="1:10" ht="12.75">
      <c r="A53" s="27" t="s">
        <v>22</v>
      </c>
      <c r="B53" s="2" t="s">
        <v>23</v>
      </c>
      <c r="F53" s="4"/>
      <c r="G53" s="4"/>
      <c r="H53" s="4"/>
      <c r="I53" s="4"/>
      <c r="J53" s="4"/>
    </row>
    <row r="54" spans="1:10" ht="12.75">
      <c r="A54" s="27"/>
      <c r="B54" s="2"/>
      <c r="F54" s="4"/>
      <c r="G54" s="4"/>
      <c r="H54" s="4"/>
      <c r="I54" s="4"/>
      <c r="J54" s="4"/>
    </row>
    <row r="55" spans="1:10" ht="12.75">
      <c r="A55" s="27"/>
      <c r="B55" s="4" t="s">
        <v>175</v>
      </c>
      <c r="F55" s="4"/>
      <c r="G55" s="4"/>
      <c r="H55" s="4"/>
      <c r="I55" s="4"/>
      <c r="J55" s="4"/>
    </row>
    <row r="56" spans="1:10" ht="12.75">
      <c r="A56" s="27"/>
      <c r="B56" s="2"/>
      <c r="F56" s="4"/>
      <c r="G56" s="4"/>
      <c r="H56" s="4"/>
      <c r="I56" s="4"/>
      <c r="J56" s="4"/>
    </row>
    <row r="57" spans="1:10" ht="12.75">
      <c r="A57" s="27"/>
      <c r="B57" s="2"/>
      <c r="F57" s="4"/>
      <c r="G57" s="4"/>
      <c r="H57" s="4"/>
      <c r="I57" s="4"/>
      <c r="J57" s="4"/>
    </row>
    <row r="58" spans="1:2" s="4" customFormat="1" ht="12.75">
      <c r="A58" s="27" t="s">
        <v>24</v>
      </c>
      <c r="B58" s="2" t="s">
        <v>25</v>
      </c>
    </row>
    <row r="59" s="4" customFormat="1" ht="12.75">
      <c r="A59" s="26"/>
    </row>
    <row r="60" spans="1:2" s="4" customFormat="1" ht="12.75">
      <c r="A60" s="26"/>
      <c r="B60" s="4" t="s">
        <v>26</v>
      </c>
    </row>
    <row r="61" spans="6:10" ht="12.75">
      <c r="F61" s="4"/>
      <c r="G61" s="4"/>
      <c r="H61" s="4"/>
      <c r="I61" s="4"/>
      <c r="J61" s="4"/>
    </row>
    <row r="62" spans="1:10" ht="12.75">
      <c r="A62" s="27"/>
      <c r="B62" s="2"/>
      <c r="F62" s="4"/>
      <c r="G62" s="4"/>
      <c r="H62" s="4"/>
      <c r="I62" s="4"/>
      <c r="J62" s="4"/>
    </row>
    <row r="63" spans="1:10" ht="12.75">
      <c r="A63" s="27" t="s">
        <v>27</v>
      </c>
      <c r="B63" s="2" t="s">
        <v>174</v>
      </c>
      <c r="F63" s="4"/>
      <c r="G63" s="4"/>
      <c r="H63" s="4"/>
      <c r="I63" s="4"/>
      <c r="J63" s="4"/>
    </row>
    <row r="64" spans="1:10" ht="12.75">
      <c r="A64" s="27"/>
      <c r="B64" s="2"/>
      <c r="F64" s="4"/>
      <c r="G64" s="4"/>
      <c r="H64" s="4"/>
      <c r="I64" s="4"/>
      <c r="J64" s="4"/>
    </row>
    <row r="65" spans="1:10" ht="12.75">
      <c r="A65" s="27"/>
      <c r="B65" s="153" t="s">
        <v>236</v>
      </c>
      <c r="C65" s="153"/>
      <c r="D65" s="153"/>
      <c r="E65" s="153"/>
      <c r="F65" s="153"/>
      <c r="G65" s="153"/>
      <c r="H65" s="4"/>
      <c r="I65" s="4"/>
      <c r="J65" s="4"/>
    </row>
    <row r="66" spans="1:10" ht="12.75">
      <c r="A66" s="27"/>
      <c r="B66" s="153"/>
      <c r="C66" s="153"/>
      <c r="D66" s="153"/>
      <c r="E66" s="153"/>
      <c r="F66" s="153"/>
      <c r="G66" s="153"/>
      <c r="H66" s="4"/>
      <c r="I66" s="4"/>
      <c r="J66" s="4"/>
    </row>
    <row r="67" spans="1:10" ht="12.75">
      <c r="A67" s="27"/>
      <c r="B67" s="12"/>
      <c r="C67" s="12"/>
      <c r="D67" s="12"/>
      <c r="E67" s="12"/>
      <c r="F67" s="12"/>
      <c r="G67" s="12"/>
      <c r="H67" s="4"/>
      <c r="I67" s="4"/>
      <c r="J67" s="4"/>
    </row>
    <row r="68" spans="1:10" ht="12.75">
      <c r="A68" s="27"/>
      <c r="B68" s="2"/>
      <c r="F68" s="4"/>
      <c r="G68" s="4"/>
      <c r="H68" s="4"/>
      <c r="I68" s="4"/>
      <c r="J68" s="4"/>
    </row>
    <row r="69" spans="1:10" ht="12.75">
      <c r="A69" s="27" t="s">
        <v>28</v>
      </c>
      <c r="B69" s="2" t="s">
        <v>171</v>
      </c>
      <c r="F69" s="4"/>
      <c r="G69" s="4"/>
      <c r="H69" s="4"/>
      <c r="I69" s="4"/>
      <c r="J69" s="4"/>
    </row>
    <row r="70" spans="6:10" ht="12.75">
      <c r="F70" s="4"/>
      <c r="G70" s="4"/>
      <c r="H70" s="4"/>
      <c r="I70" s="4"/>
      <c r="J70" s="4"/>
    </row>
    <row r="71" spans="2:11" ht="12.75">
      <c r="B71" s="153" t="s">
        <v>172</v>
      </c>
      <c r="C71" s="153"/>
      <c r="D71" s="153"/>
      <c r="E71" s="153"/>
      <c r="F71" s="153"/>
      <c r="G71" s="153"/>
      <c r="H71" s="4"/>
      <c r="I71" s="4"/>
      <c r="J71" s="4"/>
      <c r="K71" s="4"/>
    </row>
    <row r="72" spans="2:11" ht="12.75">
      <c r="B72" s="153"/>
      <c r="C72" s="153"/>
      <c r="D72" s="153"/>
      <c r="E72" s="153"/>
      <c r="F72" s="153"/>
      <c r="G72" s="153"/>
      <c r="H72" s="6"/>
      <c r="I72" s="6"/>
      <c r="J72" s="4"/>
      <c r="K72" s="4"/>
    </row>
    <row r="73" spans="2:11" ht="12.75">
      <c r="B73" s="12"/>
      <c r="C73" s="12"/>
      <c r="D73" s="12"/>
      <c r="E73" s="12"/>
      <c r="F73" s="12"/>
      <c r="G73" s="12"/>
      <c r="H73" s="6"/>
      <c r="I73" s="6"/>
      <c r="J73" s="4"/>
      <c r="K73" s="4"/>
    </row>
    <row r="74" spans="6:11" ht="12.75">
      <c r="F74" s="4"/>
      <c r="G74" s="4"/>
      <c r="H74" s="6"/>
      <c r="I74" s="6"/>
      <c r="J74" s="4"/>
      <c r="K74" s="4"/>
    </row>
    <row r="75" spans="1:10" ht="12.75">
      <c r="A75" s="27" t="s">
        <v>29</v>
      </c>
      <c r="B75" s="2" t="s">
        <v>173</v>
      </c>
      <c r="F75" s="4"/>
      <c r="G75" s="4"/>
      <c r="H75" s="4"/>
      <c r="I75" s="4"/>
      <c r="J75" s="4"/>
    </row>
    <row r="76" spans="6:10" ht="12.75">
      <c r="F76" s="4"/>
      <c r="G76" s="4"/>
      <c r="H76" s="4"/>
      <c r="I76" s="4"/>
      <c r="J76" s="4"/>
    </row>
    <row r="77" spans="6:12" ht="12.75">
      <c r="F77" s="4"/>
      <c r="G77" s="4"/>
      <c r="H77" s="4"/>
      <c r="I77" s="4"/>
      <c r="J77" s="91"/>
      <c r="K77" s="4"/>
      <c r="L77" s="4"/>
    </row>
    <row r="78" spans="6:12" ht="12.75">
      <c r="F78" s="4"/>
      <c r="G78" s="4"/>
      <c r="H78" s="4"/>
      <c r="I78" s="4"/>
      <c r="J78" s="4"/>
      <c r="K78" s="4"/>
      <c r="L78" s="4"/>
    </row>
    <row r="79" spans="6:12" ht="12.75">
      <c r="F79" s="4"/>
      <c r="G79" s="4"/>
      <c r="H79" s="4"/>
      <c r="I79" s="4"/>
      <c r="J79" s="4"/>
      <c r="K79" s="4"/>
      <c r="L79" s="4"/>
    </row>
    <row r="80" spans="2:12" ht="12.75">
      <c r="B80" s="139"/>
      <c r="F80" s="4"/>
      <c r="G80" s="4"/>
      <c r="H80" s="4"/>
      <c r="I80" s="4"/>
      <c r="J80" s="4"/>
      <c r="K80" s="4"/>
      <c r="L80" s="4"/>
    </row>
    <row r="81" spans="6:12" ht="12.75">
      <c r="F81" s="4"/>
      <c r="G81" s="4"/>
      <c r="H81" s="4"/>
      <c r="I81" s="4"/>
      <c r="J81" s="4"/>
      <c r="K81" s="4"/>
      <c r="L81" s="4"/>
    </row>
    <row r="82" spans="1:12" ht="12.75">
      <c r="A82" s="27" t="s">
        <v>30</v>
      </c>
      <c r="B82" s="2" t="s">
        <v>31</v>
      </c>
      <c r="F82" s="4"/>
      <c r="G82" s="4"/>
      <c r="H82" s="4"/>
      <c r="I82" s="4"/>
      <c r="J82" s="4"/>
      <c r="K82" s="4"/>
      <c r="L82" s="4"/>
    </row>
    <row r="83" spans="1:12" ht="12.75">
      <c r="A83" s="27"/>
      <c r="B83" s="2"/>
      <c r="F83" s="4"/>
      <c r="G83" s="4"/>
      <c r="H83" s="4"/>
      <c r="I83" s="4"/>
      <c r="J83" s="4"/>
      <c r="K83" s="4"/>
      <c r="L83" s="4"/>
    </row>
    <row r="84" spans="2:12" ht="12.75">
      <c r="B84" s="4" t="s">
        <v>102</v>
      </c>
      <c r="F84" s="4"/>
      <c r="G84" s="4"/>
      <c r="H84" s="4"/>
      <c r="I84" s="4"/>
      <c r="J84" s="4"/>
      <c r="K84" s="4"/>
      <c r="L84" s="4"/>
    </row>
    <row r="85" spans="6:12" ht="12.75">
      <c r="F85" s="4"/>
      <c r="G85" s="4"/>
      <c r="H85" s="4"/>
      <c r="I85" s="4"/>
      <c r="J85" s="4"/>
      <c r="K85" s="4"/>
      <c r="L85" s="4"/>
    </row>
    <row r="86" spans="2:12" ht="12.75">
      <c r="B86" s="154" t="s">
        <v>221</v>
      </c>
      <c r="C86" s="154"/>
      <c r="D86" s="154"/>
      <c r="E86" s="154"/>
      <c r="F86" s="154"/>
      <c r="G86" s="154"/>
      <c r="H86" s="154"/>
      <c r="I86" s="4"/>
      <c r="J86" s="4"/>
      <c r="K86" s="4"/>
      <c r="L86" s="4"/>
    </row>
    <row r="87" spans="6:12" ht="12.75">
      <c r="F87" s="4"/>
      <c r="G87" s="4"/>
      <c r="H87" s="4"/>
      <c r="I87" s="4"/>
      <c r="J87" s="4"/>
      <c r="K87" s="4"/>
      <c r="L87" s="4"/>
    </row>
    <row r="88" spans="2:12" ht="51">
      <c r="B88" s="65"/>
      <c r="C88" s="78" t="s">
        <v>140</v>
      </c>
      <c r="D88" s="78" t="s">
        <v>186</v>
      </c>
      <c r="E88" s="78" t="s">
        <v>109</v>
      </c>
      <c r="F88" s="78" t="s">
        <v>154</v>
      </c>
      <c r="G88" s="77" t="s">
        <v>139</v>
      </c>
      <c r="H88" s="81" t="s">
        <v>15</v>
      </c>
      <c r="I88" s="4"/>
      <c r="J88" s="4"/>
      <c r="K88" s="4"/>
      <c r="L88" s="4"/>
    </row>
    <row r="89" spans="2:12" ht="12.75">
      <c r="B89" s="65"/>
      <c r="C89" s="80" t="s">
        <v>16</v>
      </c>
      <c r="D89" s="80" t="s">
        <v>16</v>
      </c>
      <c r="E89" s="80" t="s">
        <v>16</v>
      </c>
      <c r="F89" s="80" t="s">
        <v>16</v>
      </c>
      <c r="G89" s="80"/>
      <c r="H89" s="80" t="s">
        <v>16</v>
      </c>
      <c r="I89" s="4"/>
      <c r="J89" s="4"/>
      <c r="K89" s="4"/>
      <c r="L89" s="4"/>
    </row>
    <row r="90" spans="2:12" ht="12.75">
      <c r="B90" s="65"/>
      <c r="C90" s="65"/>
      <c r="D90" s="65"/>
      <c r="F90" s="112"/>
      <c r="G90" s="112"/>
      <c r="H90" s="112"/>
      <c r="I90" s="4"/>
      <c r="J90" s="4"/>
      <c r="K90" s="4"/>
      <c r="L90" s="4"/>
    </row>
    <row r="91" spans="2:12" ht="12.75">
      <c r="B91" s="65" t="s">
        <v>103</v>
      </c>
      <c r="C91" s="5">
        <v>20523</v>
      </c>
      <c r="D91" s="5">
        <v>7688</v>
      </c>
      <c r="E91" s="5">
        <v>2069</v>
      </c>
      <c r="F91" s="5">
        <v>1.2</v>
      </c>
      <c r="G91" s="5">
        <v>0</v>
      </c>
      <c r="H91" s="5">
        <f>SUM(C91:G91)</f>
        <v>30281.2</v>
      </c>
      <c r="I91" s="4"/>
      <c r="J91" s="4"/>
      <c r="K91" s="4"/>
      <c r="L91" s="4"/>
    </row>
    <row r="92" spans="2:12" ht="12.75">
      <c r="B92" s="65" t="s">
        <v>104</v>
      </c>
      <c r="C92" s="29">
        <v>0</v>
      </c>
      <c r="D92" s="29">
        <v>0</v>
      </c>
      <c r="E92" s="29">
        <v>0</v>
      </c>
      <c r="F92" s="29">
        <v>0</v>
      </c>
      <c r="G92" s="29">
        <v>0</v>
      </c>
      <c r="H92" s="29">
        <v>0</v>
      </c>
      <c r="I92" s="4"/>
      <c r="J92" s="4"/>
      <c r="K92" s="4"/>
      <c r="L92" s="4"/>
    </row>
    <row r="93" spans="2:12" ht="13.5" thickBot="1">
      <c r="B93" s="65" t="s">
        <v>105</v>
      </c>
      <c r="C93" s="67">
        <f>SUM(C91:C92)</f>
        <v>20523</v>
      </c>
      <c r="D93" s="67">
        <f>SUM(D91:D92)</f>
        <v>7688</v>
      </c>
      <c r="E93" s="67">
        <f>SUM(E91:E92)</f>
        <v>2069</v>
      </c>
      <c r="F93" s="67">
        <f>SUM(F91:F92)</f>
        <v>1.2</v>
      </c>
      <c r="G93" s="67">
        <v>0</v>
      </c>
      <c r="H93" s="67">
        <f>SUM(C93:F93)</f>
        <v>30281.2</v>
      </c>
      <c r="I93" s="4"/>
      <c r="J93" s="4"/>
      <c r="K93" s="4"/>
      <c r="L93" s="4"/>
    </row>
    <row r="94" spans="2:12" ht="13.5" thickTop="1">
      <c r="B94" s="65"/>
      <c r="C94" s="5"/>
      <c r="D94" s="5"/>
      <c r="F94" s="113"/>
      <c r="G94" s="113"/>
      <c r="H94" s="5"/>
      <c r="I94" s="4"/>
      <c r="J94" s="4"/>
      <c r="K94" s="4"/>
      <c r="L94" s="4"/>
    </row>
    <row r="95" spans="2:12" ht="12.75">
      <c r="B95" s="65"/>
      <c r="C95" s="5"/>
      <c r="D95" s="5"/>
      <c r="E95" s="113"/>
      <c r="F95" s="5"/>
      <c r="G95" s="5"/>
      <c r="H95" s="4"/>
      <c r="I95" s="4"/>
      <c r="J95" s="4"/>
      <c r="K95" s="4"/>
      <c r="L95" s="4"/>
    </row>
    <row r="96" spans="2:12" ht="12.75">
      <c r="B96" s="65" t="s">
        <v>106</v>
      </c>
      <c r="C96" s="5">
        <v>-216</v>
      </c>
      <c r="D96" s="5">
        <v>47</v>
      </c>
      <c r="E96" s="5">
        <v>-14</v>
      </c>
      <c r="F96" s="29">
        <v>-196</v>
      </c>
      <c r="G96" s="29">
        <v>0</v>
      </c>
      <c r="H96" s="3">
        <f>SUM(C96:G96)</f>
        <v>-379</v>
      </c>
      <c r="I96" s="4"/>
      <c r="J96" s="4"/>
      <c r="K96" s="4"/>
      <c r="L96" s="4"/>
    </row>
    <row r="97" spans="2:12" ht="12.75">
      <c r="B97" s="65" t="s">
        <v>155</v>
      </c>
      <c r="C97" s="5"/>
      <c r="D97" s="5"/>
      <c r="E97" s="5"/>
      <c r="F97" s="29"/>
      <c r="G97" s="29"/>
      <c r="H97" s="3">
        <v>9</v>
      </c>
      <c r="I97" s="4"/>
      <c r="J97" s="4"/>
      <c r="K97" s="4"/>
      <c r="L97" s="4"/>
    </row>
    <row r="98" spans="2:12" ht="12.75">
      <c r="B98" s="65" t="s">
        <v>107</v>
      </c>
      <c r="C98" s="5"/>
      <c r="D98" s="5"/>
      <c r="E98" s="113"/>
      <c r="F98" s="29"/>
      <c r="G98" s="29"/>
      <c r="H98" s="3">
        <f>-CashFlow!C17</f>
        <v>-176</v>
      </c>
      <c r="I98" s="4"/>
      <c r="J98" s="4"/>
      <c r="K98" s="4"/>
      <c r="L98" s="4"/>
    </row>
    <row r="99" spans="2:12" ht="12.75">
      <c r="B99" s="65" t="s">
        <v>237</v>
      </c>
      <c r="C99" s="3"/>
      <c r="D99" s="3"/>
      <c r="E99" s="114"/>
      <c r="F99" s="29"/>
      <c r="G99" s="29"/>
      <c r="H99" s="3">
        <f>SUM(H96:H98)</f>
        <v>-546</v>
      </c>
      <c r="I99" s="4"/>
      <c r="J99" s="4"/>
      <c r="K99" s="4"/>
      <c r="L99" s="4"/>
    </row>
    <row r="100" spans="2:12" ht="12.75">
      <c r="B100" s="65" t="s">
        <v>33</v>
      </c>
      <c r="C100" s="3"/>
      <c r="D100" s="3"/>
      <c r="E100" s="114"/>
      <c r="F100" s="29"/>
      <c r="G100" s="29"/>
      <c r="H100" s="37">
        <f>+'Consol IS'!G31</f>
        <v>-22</v>
      </c>
      <c r="I100" s="4"/>
      <c r="J100" s="4"/>
      <c r="K100" s="4"/>
      <c r="L100" s="4"/>
    </row>
    <row r="101" spans="2:12" ht="13.5" thickBot="1">
      <c r="B101" s="65" t="s">
        <v>238</v>
      </c>
      <c r="C101" s="3"/>
      <c r="D101" s="3"/>
      <c r="E101" s="114"/>
      <c r="F101" s="29"/>
      <c r="G101" s="29"/>
      <c r="H101" s="9">
        <f>SUM(H99:H100)</f>
        <v>-568</v>
      </c>
      <c r="I101" s="4"/>
      <c r="J101" s="4"/>
      <c r="K101" s="4"/>
      <c r="L101" s="4"/>
    </row>
    <row r="102" spans="3:12" ht="13.5" thickTop="1">
      <c r="C102" s="3"/>
      <c r="D102" s="3"/>
      <c r="E102" s="114"/>
      <c r="F102" s="29"/>
      <c r="G102" s="29"/>
      <c r="H102" s="8"/>
      <c r="I102" s="4"/>
      <c r="J102" s="4"/>
      <c r="K102" s="4"/>
      <c r="L102" s="4"/>
    </row>
    <row r="103" spans="3:12" ht="12.75">
      <c r="C103" s="3"/>
      <c r="D103" s="3"/>
      <c r="E103" s="114"/>
      <c r="F103" s="29"/>
      <c r="G103" s="29"/>
      <c r="H103" s="8"/>
      <c r="I103" s="4"/>
      <c r="J103" s="4"/>
      <c r="K103" s="4"/>
      <c r="L103" s="4"/>
    </row>
    <row r="104" spans="1:12" ht="12.75">
      <c r="A104" s="27" t="s">
        <v>34</v>
      </c>
      <c r="B104" s="2" t="s">
        <v>35</v>
      </c>
      <c r="C104" s="3"/>
      <c r="D104" s="3"/>
      <c r="E104" s="114"/>
      <c r="F104" s="29"/>
      <c r="G104" s="29"/>
      <c r="H104" s="8"/>
      <c r="I104" s="4"/>
      <c r="J104" s="4"/>
      <c r="K104" s="4"/>
      <c r="L104" s="4"/>
    </row>
    <row r="105" spans="3:12" ht="12.75">
      <c r="C105" s="3"/>
      <c r="D105" s="3"/>
      <c r="E105" s="114"/>
      <c r="F105" s="29"/>
      <c r="G105" s="29"/>
      <c r="H105" s="8"/>
      <c r="I105" s="4"/>
      <c r="J105" s="4"/>
      <c r="K105" s="4"/>
      <c r="L105" s="4"/>
    </row>
    <row r="106" spans="2:12" ht="12.75">
      <c r="B106" s="4" t="s">
        <v>222</v>
      </c>
      <c r="C106" s="3"/>
      <c r="D106" s="3"/>
      <c r="E106" s="114"/>
      <c r="F106" s="29"/>
      <c r="G106" s="29"/>
      <c r="H106" s="8"/>
      <c r="I106" s="4"/>
      <c r="J106" s="4"/>
      <c r="K106" s="4"/>
      <c r="L106" s="4"/>
    </row>
    <row r="107" spans="3:12" ht="12.75">
      <c r="C107" s="3"/>
      <c r="D107" s="3"/>
      <c r="E107" s="114"/>
      <c r="F107" s="29"/>
      <c r="G107" s="29"/>
      <c r="H107" s="8"/>
      <c r="I107" s="4"/>
      <c r="J107" s="4"/>
      <c r="K107" s="4"/>
      <c r="L107" s="4"/>
    </row>
    <row r="108" spans="2:12" ht="12.75">
      <c r="B108" s="4" t="s">
        <v>223</v>
      </c>
      <c r="C108" s="3"/>
      <c r="D108" s="3"/>
      <c r="E108" s="114"/>
      <c r="F108" s="29"/>
      <c r="G108" s="29"/>
      <c r="H108" s="8"/>
      <c r="I108" s="4"/>
      <c r="J108" s="4"/>
      <c r="K108" s="4"/>
      <c r="L108" s="4"/>
    </row>
    <row r="109" spans="1:12" ht="12.75">
      <c r="A109" s="10"/>
      <c r="B109" s="10"/>
      <c r="C109" s="3"/>
      <c r="D109" s="3"/>
      <c r="E109" s="114"/>
      <c r="F109" s="29"/>
      <c r="G109" s="29"/>
      <c r="H109" s="8"/>
      <c r="I109" s="4"/>
      <c r="J109" s="4"/>
      <c r="K109" s="4"/>
      <c r="L109" s="4"/>
    </row>
    <row r="110" spans="1:12" ht="12.75">
      <c r="A110" s="10"/>
      <c r="B110" s="10"/>
      <c r="C110" s="3"/>
      <c r="D110" s="3"/>
      <c r="E110" s="114"/>
      <c r="F110" s="29"/>
      <c r="G110" s="29"/>
      <c r="H110" s="8"/>
      <c r="I110" s="4"/>
      <c r="J110" s="4"/>
      <c r="K110" s="4"/>
      <c r="L110" s="4"/>
    </row>
    <row r="111" spans="1:12" ht="12.75">
      <c r="A111" s="27" t="s">
        <v>36</v>
      </c>
      <c r="B111" s="2" t="s">
        <v>37</v>
      </c>
      <c r="C111" s="3"/>
      <c r="D111" s="3"/>
      <c r="E111" s="114"/>
      <c r="F111" s="29"/>
      <c r="G111" s="29"/>
      <c r="H111" s="8"/>
      <c r="I111" s="4"/>
      <c r="J111" s="4"/>
      <c r="K111" s="4"/>
      <c r="L111" s="4"/>
    </row>
    <row r="112" spans="1:12" ht="12.75">
      <c r="A112" s="27"/>
      <c r="B112" s="2"/>
      <c r="C112" s="3"/>
      <c r="D112" s="3"/>
      <c r="E112" s="114"/>
      <c r="F112" s="29"/>
      <c r="G112" s="29"/>
      <c r="H112" s="8"/>
      <c r="I112" s="4"/>
      <c r="J112" s="4"/>
      <c r="K112" s="4"/>
      <c r="L112" s="4"/>
    </row>
    <row r="113" spans="2:12" ht="12.75">
      <c r="B113" s="4" t="s">
        <v>178</v>
      </c>
      <c r="C113" s="3"/>
      <c r="D113" s="3"/>
      <c r="E113" s="114"/>
      <c r="F113" s="29"/>
      <c r="G113" s="29"/>
      <c r="H113" s="8"/>
      <c r="I113" s="4"/>
      <c r="J113" s="4"/>
      <c r="K113" s="4"/>
      <c r="L113" s="4"/>
    </row>
    <row r="114" spans="3:12" ht="12.75">
      <c r="C114" s="3"/>
      <c r="D114" s="3"/>
      <c r="E114" s="114"/>
      <c r="F114" s="29"/>
      <c r="G114" s="29"/>
      <c r="H114" s="8"/>
      <c r="I114" s="4"/>
      <c r="J114" s="4"/>
      <c r="K114" s="4"/>
      <c r="L114" s="4"/>
    </row>
    <row r="115" spans="3:12" ht="12.75">
      <c r="C115" s="3"/>
      <c r="D115" s="3"/>
      <c r="E115" s="114"/>
      <c r="F115" s="29"/>
      <c r="G115" s="29"/>
      <c r="H115" s="8"/>
      <c r="I115" s="4"/>
      <c r="J115" s="4"/>
      <c r="K115" s="4"/>
      <c r="L115" s="4"/>
    </row>
    <row r="116" spans="1:12" ht="12.75">
      <c r="A116" s="27" t="s">
        <v>38</v>
      </c>
      <c r="B116" s="2" t="s">
        <v>114</v>
      </c>
      <c r="C116" s="3"/>
      <c r="D116" s="3"/>
      <c r="E116" s="114"/>
      <c r="F116" s="29"/>
      <c r="G116" s="29"/>
      <c r="H116" s="8"/>
      <c r="I116" s="4"/>
      <c r="J116" s="4"/>
      <c r="K116" s="4"/>
      <c r="L116" s="4"/>
    </row>
    <row r="117" spans="6:12" ht="12.75">
      <c r="F117" s="30"/>
      <c r="G117" s="30"/>
      <c r="H117" s="3"/>
      <c r="I117" s="4"/>
      <c r="J117" s="4"/>
      <c r="K117" s="4"/>
      <c r="L117" s="4"/>
    </row>
    <row r="118" spans="2:12" ht="12.75">
      <c r="B118" s="4" t="s">
        <v>176</v>
      </c>
      <c r="F118" s="4"/>
      <c r="G118" s="4"/>
      <c r="H118" s="4"/>
      <c r="I118" s="4"/>
      <c r="J118" s="4"/>
      <c r="K118" s="4"/>
      <c r="L118" s="4"/>
    </row>
    <row r="119" spans="6:12" ht="12.75">
      <c r="F119" s="4"/>
      <c r="G119" s="4"/>
      <c r="H119" s="4"/>
      <c r="I119" s="4"/>
      <c r="J119" s="4"/>
      <c r="K119" s="4"/>
      <c r="L119" s="4"/>
    </row>
    <row r="120" spans="6:12" ht="12.75">
      <c r="F120" s="4"/>
      <c r="G120" s="4"/>
      <c r="H120" s="4"/>
      <c r="I120" s="4"/>
      <c r="J120" s="4"/>
      <c r="K120" s="4"/>
      <c r="L120" s="4"/>
    </row>
    <row r="121" spans="1:12" ht="12.75">
      <c r="A121" s="27" t="s">
        <v>41</v>
      </c>
      <c r="B121" s="2" t="s">
        <v>42</v>
      </c>
      <c r="F121" s="4"/>
      <c r="G121" s="4"/>
      <c r="H121" s="4"/>
      <c r="I121" s="4"/>
      <c r="J121" s="4"/>
      <c r="K121" s="4"/>
      <c r="L121" s="4"/>
    </row>
    <row r="122" spans="6:12" ht="12.75">
      <c r="F122" s="4"/>
      <c r="G122" s="4"/>
      <c r="H122" s="4"/>
      <c r="I122" s="4"/>
      <c r="J122" s="4"/>
      <c r="K122" s="4"/>
      <c r="L122" s="4"/>
    </row>
    <row r="123" spans="2:12" ht="12.75">
      <c r="B123" s="4" t="s">
        <v>199</v>
      </c>
      <c r="F123" s="4"/>
      <c r="G123" s="4"/>
      <c r="H123" s="4"/>
      <c r="I123" s="4"/>
      <c r="J123" s="4"/>
      <c r="K123" s="4"/>
      <c r="L123" s="4"/>
    </row>
    <row r="124" spans="6:12" ht="12.75">
      <c r="F124" s="4"/>
      <c r="G124" s="4"/>
      <c r="H124" s="4"/>
      <c r="I124" s="4"/>
      <c r="J124" s="4"/>
      <c r="K124" s="4"/>
      <c r="L124" s="4"/>
    </row>
    <row r="125" spans="6:12" ht="12.75">
      <c r="F125" s="4"/>
      <c r="G125" s="4"/>
      <c r="H125" s="4"/>
      <c r="I125" s="4"/>
      <c r="J125" s="4"/>
      <c r="K125" s="4"/>
      <c r="L125" s="4"/>
    </row>
    <row r="126" spans="1:12" ht="12.75">
      <c r="A126" s="27" t="s">
        <v>43</v>
      </c>
      <c r="B126" s="2" t="s">
        <v>44</v>
      </c>
      <c r="F126" s="4"/>
      <c r="G126" s="4"/>
      <c r="H126" s="4"/>
      <c r="I126" s="4"/>
      <c r="J126" s="4"/>
      <c r="K126" s="4"/>
      <c r="L126" s="4"/>
    </row>
    <row r="127" spans="6:12" ht="12.75">
      <c r="F127" s="4"/>
      <c r="G127" s="4"/>
      <c r="H127" s="4"/>
      <c r="I127" s="4"/>
      <c r="J127" s="4"/>
      <c r="K127" s="4"/>
      <c r="L127" s="4"/>
    </row>
    <row r="128" spans="2:12" ht="12.75">
      <c r="B128" s="4" t="s">
        <v>225</v>
      </c>
      <c r="F128" s="4"/>
      <c r="G128" s="4"/>
      <c r="H128" s="4"/>
      <c r="I128" s="4"/>
      <c r="J128" s="4"/>
      <c r="K128" s="4"/>
      <c r="L128" s="4"/>
    </row>
    <row r="129" spans="6:12" ht="12.75">
      <c r="F129" s="4"/>
      <c r="G129" s="4"/>
      <c r="H129" s="4"/>
      <c r="I129" s="4"/>
      <c r="J129" s="4"/>
      <c r="K129" s="4"/>
      <c r="L129" s="4"/>
    </row>
    <row r="130" spans="6:12" ht="12.75">
      <c r="F130" s="140" t="s">
        <v>16</v>
      </c>
      <c r="G130" s="4"/>
      <c r="H130" s="4"/>
      <c r="I130" s="4"/>
      <c r="J130" s="4"/>
      <c r="K130" s="4"/>
      <c r="L130" s="4"/>
    </row>
    <row r="131" spans="2:12" ht="12.75">
      <c r="B131" s="4" t="s">
        <v>226</v>
      </c>
      <c r="F131" s="141"/>
      <c r="G131" s="4"/>
      <c r="H131" s="4"/>
      <c r="I131" s="4"/>
      <c r="J131" s="4"/>
      <c r="K131" s="4"/>
      <c r="L131" s="4"/>
    </row>
    <row r="132" spans="2:12" ht="13.5" thickBot="1">
      <c r="B132" s="4" t="s">
        <v>227</v>
      </c>
      <c r="F132" s="142">
        <v>289</v>
      </c>
      <c r="G132" s="4"/>
      <c r="H132" s="4"/>
      <c r="I132" s="4"/>
      <c r="J132" s="4"/>
      <c r="K132" s="4"/>
      <c r="L132" s="4"/>
    </row>
    <row r="133" spans="6:12" ht="13.5" thickTop="1">
      <c r="F133" s="143"/>
      <c r="G133" s="4"/>
      <c r="H133" s="4"/>
      <c r="I133" s="4"/>
      <c r="J133" s="4"/>
      <c r="K133" s="4"/>
      <c r="L133" s="4"/>
    </row>
    <row r="134" spans="6:12" ht="12.75">
      <c r="F134" s="4"/>
      <c r="G134" s="4"/>
      <c r="H134" s="4"/>
      <c r="I134" s="4"/>
      <c r="J134" s="4"/>
      <c r="K134" s="4"/>
      <c r="L134" s="4"/>
    </row>
    <row r="135" spans="2:12" ht="12.75">
      <c r="B135" s="139"/>
      <c r="F135" s="4"/>
      <c r="G135" s="4"/>
      <c r="H135" s="4"/>
      <c r="I135" s="4"/>
      <c r="J135" s="4"/>
      <c r="K135" s="4"/>
      <c r="L135" s="4"/>
    </row>
    <row r="136" spans="1:2" s="4" customFormat="1" ht="12.75">
      <c r="A136" s="27" t="s">
        <v>45</v>
      </c>
      <c r="B136" s="2" t="s">
        <v>187</v>
      </c>
    </row>
    <row r="137" spans="1:2" s="4" customFormat="1" ht="12.75">
      <c r="A137" s="27"/>
      <c r="B137" s="2"/>
    </row>
    <row r="138" spans="1:6" s="4" customFormat="1" ht="12.75">
      <c r="A138" s="27"/>
      <c r="B138" s="2"/>
      <c r="C138" s="46"/>
      <c r="D138" s="47" t="s">
        <v>67</v>
      </c>
      <c r="E138" s="46"/>
      <c r="F138" s="47" t="s">
        <v>67</v>
      </c>
    </row>
    <row r="139" spans="1:6" s="4" customFormat="1" ht="12.75">
      <c r="A139" s="27"/>
      <c r="B139" s="2"/>
      <c r="C139" s="47" t="s">
        <v>50</v>
      </c>
      <c r="D139" s="47" t="s">
        <v>68</v>
      </c>
      <c r="E139" s="47" t="s">
        <v>50</v>
      </c>
      <c r="F139" s="47" t="s">
        <v>68</v>
      </c>
    </row>
    <row r="140" spans="1:6" s="4" customFormat="1" ht="15">
      <c r="A140" s="27"/>
      <c r="B140" s="123"/>
      <c r="C140" s="47" t="s">
        <v>51</v>
      </c>
      <c r="D140" s="47" t="s">
        <v>51</v>
      </c>
      <c r="E140" s="47" t="s">
        <v>52</v>
      </c>
      <c r="F140" s="47" t="s">
        <v>148</v>
      </c>
    </row>
    <row r="141" spans="1:6" s="4" customFormat="1" ht="15">
      <c r="A141" s="27"/>
      <c r="B141" s="123"/>
      <c r="C141" s="135" t="s">
        <v>219</v>
      </c>
      <c r="D141" s="135" t="s">
        <v>189</v>
      </c>
      <c r="E141" s="135" t="s">
        <v>219</v>
      </c>
      <c r="F141" s="135" t="s">
        <v>189</v>
      </c>
    </row>
    <row r="142" spans="1:6" s="4" customFormat="1" ht="15">
      <c r="A142" s="27"/>
      <c r="B142" s="123"/>
      <c r="C142" s="121" t="s">
        <v>188</v>
      </c>
      <c r="D142" s="121" t="s">
        <v>188</v>
      </c>
      <c r="E142" s="121" t="s">
        <v>188</v>
      </c>
      <c r="F142" s="121" t="s">
        <v>188</v>
      </c>
    </row>
    <row r="143" spans="1:6" s="4" customFormat="1" ht="15">
      <c r="A143" s="27"/>
      <c r="B143" s="123"/>
      <c r="C143" s="124"/>
      <c r="D143" s="124"/>
      <c r="E143" s="124"/>
      <c r="F143" s="124"/>
    </row>
    <row r="144" spans="1:6" s="4" customFormat="1" ht="12.75">
      <c r="A144" s="27"/>
      <c r="B144" s="125" t="s">
        <v>75</v>
      </c>
      <c r="C144" s="126">
        <f>+'Consol IS'!C15</f>
        <v>12271</v>
      </c>
      <c r="D144" s="126">
        <f>+'Consol IS'!E15</f>
        <v>4262</v>
      </c>
      <c r="E144" s="126">
        <f>+'Consol IS'!G15</f>
        <v>30281</v>
      </c>
      <c r="F144" s="126">
        <f>+'Consol IS'!I15</f>
        <v>39904</v>
      </c>
    </row>
    <row r="145" spans="1:6" s="4" customFormat="1" ht="12.75">
      <c r="A145" s="27"/>
      <c r="B145" s="127" t="s">
        <v>197</v>
      </c>
      <c r="C145" s="138">
        <f>+'Consol IS'!C29</f>
        <v>1398</v>
      </c>
      <c r="D145" s="144">
        <f>+'Consol IS'!E29</f>
        <v>-1933</v>
      </c>
      <c r="E145" s="138">
        <f>+'Consol IS'!G29</f>
        <v>-546</v>
      </c>
      <c r="F145" s="137">
        <f>+'Consol IS'!I29</f>
        <v>271</v>
      </c>
    </row>
    <row r="146" spans="1:2" s="4" customFormat="1" ht="12.75">
      <c r="A146" s="27"/>
      <c r="B146" s="2"/>
    </row>
    <row r="147" spans="1:2" s="4" customFormat="1" ht="12.75">
      <c r="A147" s="27"/>
      <c r="B147" s="2"/>
    </row>
    <row r="148" spans="1:2" s="4" customFormat="1" ht="12.75">
      <c r="A148" s="27"/>
      <c r="B148" s="2"/>
    </row>
    <row r="149" spans="1:2" s="4" customFormat="1" ht="12.75">
      <c r="A149" s="27"/>
      <c r="B149" s="2"/>
    </row>
    <row r="150" spans="1:2" s="4" customFormat="1" ht="12.75">
      <c r="A150" s="27"/>
      <c r="B150" s="2"/>
    </row>
    <row r="151" spans="1:2" s="4" customFormat="1" ht="12.75">
      <c r="A151" s="27"/>
      <c r="B151" s="2"/>
    </row>
    <row r="152" spans="1:2" s="4" customFormat="1" ht="12.75">
      <c r="A152" s="27"/>
      <c r="B152" s="2"/>
    </row>
    <row r="153" spans="1:2" s="4" customFormat="1" ht="12.75">
      <c r="A153" s="27"/>
      <c r="B153" s="2"/>
    </row>
    <row r="154" spans="1:2" s="4" customFormat="1" ht="12.75">
      <c r="A154" s="27"/>
      <c r="B154" s="2"/>
    </row>
    <row r="155" spans="6:10" ht="12.75">
      <c r="F155" s="4"/>
      <c r="G155" s="4"/>
      <c r="H155" s="4"/>
      <c r="I155" s="4"/>
      <c r="J155" s="4"/>
    </row>
    <row r="156" spans="6:10" ht="12.75">
      <c r="F156" s="4"/>
      <c r="G156" s="4"/>
      <c r="H156" s="4"/>
      <c r="I156" s="4"/>
      <c r="J156" s="4"/>
    </row>
    <row r="157" spans="6:10" ht="12.75">
      <c r="F157" s="4"/>
      <c r="G157" s="4"/>
      <c r="H157" s="4"/>
      <c r="I157" s="4"/>
      <c r="J157" s="4"/>
    </row>
    <row r="158" spans="6:10" ht="12.75">
      <c r="F158" s="4"/>
      <c r="G158" s="4"/>
      <c r="H158" s="4"/>
      <c r="I158" s="4"/>
      <c r="J158" s="4"/>
    </row>
    <row r="159" spans="6:10" ht="12.75">
      <c r="F159" s="4"/>
      <c r="G159" s="4"/>
      <c r="H159" s="4"/>
      <c r="I159" s="4"/>
      <c r="J159" s="4"/>
    </row>
    <row r="160" spans="6:10" ht="12.75">
      <c r="F160" s="4"/>
      <c r="G160" s="4"/>
      <c r="H160" s="4"/>
      <c r="I160" s="4"/>
      <c r="J160" s="4"/>
    </row>
    <row r="161" spans="6:10" ht="12.75">
      <c r="F161" s="4"/>
      <c r="G161" s="4"/>
      <c r="H161" s="4"/>
      <c r="I161" s="4"/>
      <c r="J161" s="4"/>
    </row>
    <row r="162" spans="6:10" ht="12.75">
      <c r="F162" s="4"/>
      <c r="G162" s="4"/>
      <c r="H162" s="4"/>
      <c r="I162" s="4"/>
      <c r="J162" s="4"/>
    </row>
    <row r="163" spans="6:10" ht="12.75">
      <c r="F163" s="4"/>
      <c r="G163" s="4"/>
      <c r="H163" s="4"/>
      <c r="I163" s="4"/>
      <c r="J163" s="4"/>
    </row>
    <row r="164" spans="6:10" ht="12.75">
      <c r="F164" s="4"/>
      <c r="G164" s="4"/>
      <c r="H164" s="4"/>
      <c r="I164" s="4"/>
      <c r="J164" s="4"/>
    </row>
    <row r="165" spans="6:10" ht="12.75">
      <c r="F165" s="4"/>
      <c r="G165" s="4"/>
      <c r="H165" s="4"/>
      <c r="I165" s="4"/>
      <c r="J165" s="4"/>
    </row>
    <row r="166" spans="6:10" ht="12.75">
      <c r="F166" s="4"/>
      <c r="G166" s="4"/>
      <c r="H166" s="4"/>
      <c r="I166" s="4"/>
      <c r="J166" s="4"/>
    </row>
    <row r="167" spans="1:2" s="4" customFormat="1" ht="12.75">
      <c r="A167" s="27" t="s">
        <v>46</v>
      </c>
      <c r="B167" s="2" t="s">
        <v>179</v>
      </c>
    </row>
    <row r="168" spans="1:2" s="4" customFormat="1" ht="12.75">
      <c r="A168" s="27"/>
      <c r="B168" s="2"/>
    </row>
    <row r="169" spans="1:6" s="4" customFormat="1" ht="38.25">
      <c r="A169" s="27"/>
      <c r="B169" s="2"/>
      <c r="C169" s="116" t="s">
        <v>112</v>
      </c>
      <c r="D169" s="2"/>
      <c r="E169" s="66" t="s">
        <v>180</v>
      </c>
      <c r="F169" s="66"/>
    </row>
    <row r="170" spans="1:6" s="4" customFormat="1" ht="12.75">
      <c r="A170" s="27"/>
      <c r="B170" s="2"/>
      <c r="C170" s="46" t="s">
        <v>219</v>
      </c>
      <c r="D170" s="2"/>
      <c r="E170" s="46" t="s">
        <v>215</v>
      </c>
      <c r="F170" s="46"/>
    </row>
    <row r="171" spans="1:6" s="4" customFormat="1" ht="12.75">
      <c r="A171" s="27"/>
      <c r="B171" s="2"/>
      <c r="C171" s="46" t="s">
        <v>16</v>
      </c>
      <c r="D171" s="2"/>
      <c r="E171" s="46" t="s">
        <v>16</v>
      </c>
      <c r="F171" s="46"/>
    </row>
    <row r="172" spans="1:8" s="4" customFormat="1" ht="12.75">
      <c r="A172" s="27"/>
      <c r="B172" s="2"/>
      <c r="C172" s="46"/>
      <c r="D172" s="2"/>
      <c r="E172" s="46"/>
      <c r="F172" s="46"/>
      <c r="H172" s="64"/>
    </row>
    <row r="173" spans="1:6" s="4" customFormat="1" ht="12.75">
      <c r="A173" s="27"/>
      <c r="B173" s="4" t="s">
        <v>75</v>
      </c>
      <c r="C173" s="63">
        <f>+'Consol IS'!C15</f>
        <v>12271</v>
      </c>
      <c r="D173" s="64"/>
      <c r="E173" s="63">
        <v>9015</v>
      </c>
      <c r="F173" s="63"/>
    </row>
    <row r="174" spans="1:6" s="4" customFormat="1" ht="12.75">
      <c r="A174" s="27"/>
      <c r="B174" s="4" t="s">
        <v>32</v>
      </c>
      <c r="C174" s="136">
        <f>+'Consol IS'!C29</f>
        <v>1398</v>
      </c>
      <c r="D174" s="64"/>
      <c r="E174" s="136">
        <v>588</v>
      </c>
      <c r="F174" s="63"/>
    </row>
    <row r="175" spans="1:6" s="4" customFormat="1" ht="12.75">
      <c r="A175" s="27"/>
      <c r="B175" s="4" t="s">
        <v>228</v>
      </c>
      <c r="C175" s="82">
        <f>C174/C173</f>
        <v>0.11392714530193138</v>
      </c>
      <c r="D175" s="64"/>
      <c r="E175" s="82">
        <f>E174/E173</f>
        <v>0.06522462562396007</v>
      </c>
      <c r="F175" s="63"/>
    </row>
    <row r="176" spans="1:7" s="4" customFormat="1" ht="12.75">
      <c r="A176" s="27"/>
      <c r="B176" s="2"/>
      <c r="D176" s="46"/>
      <c r="E176" s="2"/>
      <c r="F176" s="46"/>
      <c r="G176" s="46"/>
    </row>
    <row r="177" s="4" customFormat="1" ht="12.75">
      <c r="A177" s="27"/>
    </row>
    <row r="178" spans="6:10" ht="12.75" customHeight="1">
      <c r="F178" s="4"/>
      <c r="G178" s="4"/>
      <c r="H178" s="4"/>
      <c r="I178" s="4"/>
      <c r="J178" s="4"/>
    </row>
    <row r="179" spans="6:10" ht="12.75">
      <c r="F179" s="4"/>
      <c r="G179" s="4"/>
      <c r="H179" s="4"/>
      <c r="I179" s="4"/>
      <c r="J179" s="4"/>
    </row>
    <row r="180" spans="6:14" ht="12.75">
      <c r="F180" s="4"/>
      <c r="G180" s="4"/>
      <c r="H180" s="4"/>
      <c r="I180" s="4"/>
      <c r="J180" s="4"/>
      <c r="L180" s="4"/>
      <c r="M180" s="4"/>
      <c r="N180" s="4"/>
    </row>
    <row r="181" spans="6:14" ht="12.75">
      <c r="F181" s="4"/>
      <c r="G181" s="4"/>
      <c r="H181" s="4"/>
      <c r="I181" s="4"/>
      <c r="J181" s="4"/>
      <c r="L181" s="4"/>
      <c r="M181" s="4"/>
      <c r="N181" s="4"/>
    </row>
    <row r="182" spans="6:14" ht="12.75">
      <c r="F182" s="4"/>
      <c r="G182" s="4"/>
      <c r="H182" s="4"/>
      <c r="I182" s="4"/>
      <c r="J182" s="4"/>
      <c r="L182" s="4"/>
      <c r="M182" s="4"/>
      <c r="N182" s="4"/>
    </row>
    <row r="183" spans="6:14" ht="12.75">
      <c r="F183" s="4"/>
      <c r="G183" s="4"/>
      <c r="H183" s="4"/>
      <c r="I183" s="4"/>
      <c r="J183" s="4"/>
      <c r="L183" s="4"/>
      <c r="M183" s="4"/>
      <c r="N183" s="4"/>
    </row>
    <row r="184" spans="1:10" ht="12.75">
      <c r="A184" s="27" t="s">
        <v>47</v>
      </c>
      <c r="B184" s="2" t="s">
        <v>213</v>
      </c>
      <c r="F184" s="4"/>
      <c r="G184" s="4"/>
      <c r="H184" s="4"/>
      <c r="I184" s="4"/>
      <c r="J184" s="4"/>
    </row>
    <row r="185" spans="1:10" ht="12.75">
      <c r="A185" s="27"/>
      <c r="B185" s="2"/>
      <c r="F185" s="4"/>
      <c r="G185" s="4"/>
      <c r="H185" s="4"/>
      <c r="I185" s="4"/>
      <c r="J185" s="4"/>
    </row>
    <row r="186" spans="6:10" ht="12.75">
      <c r="F186" s="4"/>
      <c r="G186" s="4"/>
      <c r="H186" s="4"/>
      <c r="I186" s="4"/>
      <c r="J186" s="4"/>
    </row>
    <row r="187" spans="6:10" ht="12.75">
      <c r="F187" s="4"/>
      <c r="G187" s="4"/>
      <c r="H187" s="4"/>
      <c r="I187" s="4"/>
      <c r="J187" s="4"/>
    </row>
    <row r="188" spans="6:10" ht="12.75">
      <c r="F188" s="4"/>
      <c r="G188" s="4"/>
      <c r="H188" s="4"/>
      <c r="I188" s="4"/>
      <c r="J188" s="4"/>
    </row>
    <row r="189" spans="6:10" ht="12.75">
      <c r="F189" s="4"/>
      <c r="G189" s="4"/>
      <c r="H189" s="4"/>
      <c r="I189" s="4"/>
      <c r="J189" s="4"/>
    </row>
    <row r="190" spans="6:10" ht="12.75">
      <c r="F190" s="4"/>
      <c r="G190" s="4"/>
      <c r="H190" s="4"/>
      <c r="I190" s="4"/>
      <c r="J190" s="4"/>
    </row>
    <row r="191" spans="6:10" ht="12.75">
      <c r="F191" s="4"/>
      <c r="G191" s="4"/>
      <c r="H191" s="4"/>
      <c r="I191" s="4"/>
      <c r="J191" s="4"/>
    </row>
    <row r="192" spans="6:10" ht="12.75">
      <c r="F192" s="4"/>
      <c r="G192" s="4"/>
      <c r="H192" s="4"/>
      <c r="I192" s="4"/>
      <c r="J192" s="4"/>
    </row>
    <row r="193" spans="2:10" ht="12.75">
      <c r="B193" s="139"/>
      <c r="F193" s="4"/>
      <c r="G193" s="4"/>
      <c r="H193" s="4"/>
      <c r="I193" s="4"/>
      <c r="J193" s="4"/>
    </row>
    <row r="194" spans="6:10" ht="12.75">
      <c r="F194" s="4"/>
      <c r="G194" s="4"/>
      <c r="H194" s="4"/>
      <c r="I194" s="4"/>
      <c r="J194" s="4"/>
    </row>
    <row r="195" spans="6:10" ht="12.75">
      <c r="F195" s="4"/>
      <c r="G195" s="4"/>
      <c r="H195" s="4"/>
      <c r="I195" s="4"/>
      <c r="J195" s="4"/>
    </row>
    <row r="196" spans="6:10" ht="12.75">
      <c r="F196" s="4"/>
      <c r="G196" s="4"/>
      <c r="H196" s="4"/>
      <c r="I196" s="4"/>
      <c r="J196" s="4"/>
    </row>
    <row r="197" spans="6:10" ht="12.75">
      <c r="F197" s="4"/>
      <c r="G197" s="4"/>
      <c r="H197" s="4"/>
      <c r="I197" s="4"/>
      <c r="J197" s="4"/>
    </row>
    <row r="198" spans="6:10" ht="12.75">
      <c r="F198" s="4"/>
      <c r="G198" s="4"/>
      <c r="H198" s="4"/>
      <c r="I198" s="4"/>
      <c r="J198" s="4"/>
    </row>
    <row r="199" spans="6:10" ht="12.75">
      <c r="F199" s="4"/>
      <c r="G199" s="4"/>
      <c r="H199" s="4"/>
      <c r="I199" s="4"/>
      <c r="J199" s="4"/>
    </row>
    <row r="200" spans="6:10" ht="12.75">
      <c r="F200" s="4"/>
      <c r="G200" s="4"/>
      <c r="H200" s="4"/>
      <c r="I200" s="4"/>
      <c r="J200" s="4"/>
    </row>
    <row r="201" spans="6:10" ht="12.75">
      <c r="F201" s="4"/>
      <c r="G201" s="4"/>
      <c r="H201" s="4"/>
      <c r="I201" s="4"/>
      <c r="J201" s="4"/>
    </row>
    <row r="202" spans="1:10" ht="12.75">
      <c r="A202" s="27" t="s">
        <v>48</v>
      </c>
      <c r="B202" s="2" t="s">
        <v>141</v>
      </c>
      <c r="F202" s="4"/>
      <c r="G202" s="4"/>
      <c r="H202" s="4"/>
      <c r="I202" s="4"/>
      <c r="J202" s="4"/>
    </row>
    <row r="203" spans="1:11" ht="12.75">
      <c r="A203" s="27"/>
      <c r="B203" s="2"/>
      <c r="F203" s="4"/>
      <c r="G203" s="4"/>
      <c r="H203" s="4"/>
      <c r="I203" s="4"/>
      <c r="J203" s="4"/>
      <c r="K203" s="4"/>
    </row>
    <row r="204" spans="2:11" ht="12.75">
      <c r="B204" s="4" t="s">
        <v>143</v>
      </c>
      <c r="F204" s="4"/>
      <c r="G204" s="4"/>
      <c r="H204" s="4"/>
      <c r="I204" s="4"/>
      <c r="J204" s="4"/>
      <c r="K204" s="4"/>
    </row>
    <row r="205" spans="6:10" ht="12.75">
      <c r="F205" s="4"/>
      <c r="G205" s="4"/>
      <c r="H205" s="4"/>
      <c r="I205" s="4"/>
      <c r="J205" s="4"/>
    </row>
    <row r="206" spans="6:10" ht="12.75">
      <c r="F206" s="4"/>
      <c r="G206" s="4"/>
      <c r="H206" s="4"/>
      <c r="I206" s="4"/>
      <c r="J206" s="4"/>
    </row>
    <row r="207" spans="1:10" ht="12.75">
      <c r="A207" s="27" t="s">
        <v>49</v>
      </c>
      <c r="B207" s="2" t="s">
        <v>33</v>
      </c>
      <c r="F207" s="4"/>
      <c r="G207" s="4"/>
      <c r="H207" s="4"/>
      <c r="I207" s="4"/>
      <c r="J207" s="4"/>
    </row>
    <row r="208" spans="1:10" ht="12.75">
      <c r="A208" s="4"/>
      <c r="F208" s="6"/>
      <c r="G208" s="4"/>
      <c r="H208" s="6"/>
      <c r="I208" s="6"/>
      <c r="J208" s="4"/>
    </row>
    <row r="209" spans="3:7" ht="25.5">
      <c r="C209" s="116" t="s">
        <v>112</v>
      </c>
      <c r="D209" s="2"/>
      <c r="E209" s="66" t="s">
        <v>108</v>
      </c>
      <c r="F209" s="66"/>
      <c r="G209" s="4"/>
    </row>
    <row r="210" spans="3:7" ht="12.75">
      <c r="C210" s="46" t="s">
        <v>219</v>
      </c>
      <c r="D210" s="2"/>
      <c r="E210" s="46" t="s">
        <v>219</v>
      </c>
      <c r="F210" s="46"/>
      <c r="G210" s="4"/>
    </row>
    <row r="211" spans="3:7" ht="12.75">
      <c r="C211" s="46" t="s">
        <v>16</v>
      </c>
      <c r="D211" s="2"/>
      <c r="E211" s="46" t="s">
        <v>16</v>
      </c>
      <c r="F211" s="46"/>
      <c r="G211" s="4"/>
    </row>
    <row r="212" spans="3:7" ht="12.75">
      <c r="C212" s="46"/>
      <c r="D212" s="2"/>
      <c r="E212" s="46"/>
      <c r="F212" s="46"/>
      <c r="G212" s="4"/>
    </row>
    <row r="213" spans="2:7" ht="12.75">
      <c r="B213" s="4" t="s">
        <v>229</v>
      </c>
      <c r="C213" s="46"/>
      <c r="D213" s="2"/>
      <c r="E213" s="46"/>
      <c r="F213" s="46"/>
      <c r="G213" s="4"/>
    </row>
    <row r="214" spans="3:7" ht="12.75">
      <c r="C214" s="46"/>
      <c r="D214" s="2"/>
      <c r="E214" s="46"/>
      <c r="F214" s="46"/>
      <c r="G214" s="4"/>
    </row>
    <row r="215" spans="2:7" ht="12.75">
      <c r="B215" s="4" t="s">
        <v>230</v>
      </c>
      <c r="C215" s="46"/>
      <c r="D215" s="2"/>
      <c r="E215" s="46"/>
      <c r="F215" s="46"/>
      <c r="G215" s="4"/>
    </row>
    <row r="216" spans="2:7" ht="12.75">
      <c r="B216" s="33" t="s">
        <v>231</v>
      </c>
      <c r="C216" s="6">
        <v>15</v>
      </c>
      <c r="E216" s="6">
        <v>15</v>
      </c>
      <c r="F216" s="6"/>
      <c r="G216" s="4"/>
    </row>
    <row r="217" spans="2:7" ht="12.75">
      <c r="B217" s="33" t="s">
        <v>232</v>
      </c>
      <c r="C217" s="145">
        <v>6</v>
      </c>
      <c r="E217" s="145">
        <v>6</v>
      </c>
      <c r="F217" s="6"/>
      <c r="G217" s="4"/>
    </row>
    <row r="218" spans="2:7" ht="12.75">
      <c r="B218" s="33"/>
      <c r="C218" s="52">
        <f>SUM(C216:C217)</f>
        <v>21</v>
      </c>
      <c r="E218" s="52">
        <f>SUM(E216:E217)</f>
        <v>21</v>
      </c>
      <c r="F218" s="6"/>
      <c r="G218" s="4"/>
    </row>
    <row r="219" spans="2:7" ht="12.75">
      <c r="B219" s="33"/>
      <c r="C219" s="6"/>
      <c r="E219" s="6"/>
      <c r="F219" s="6"/>
      <c r="G219" s="4"/>
    </row>
    <row r="220" spans="2:7" ht="12.75">
      <c r="B220" s="4" t="s">
        <v>233</v>
      </c>
      <c r="C220" s="6"/>
      <c r="E220" s="6"/>
      <c r="F220" s="6"/>
      <c r="G220" s="4"/>
    </row>
    <row r="221" spans="2:7" ht="12.75">
      <c r="B221" s="33" t="s">
        <v>231</v>
      </c>
      <c r="C221" s="146">
        <v>1</v>
      </c>
      <c r="E221" s="146">
        <v>1</v>
      </c>
      <c r="F221" s="6"/>
      <c r="G221" s="4"/>
    </row>
    <row r="222" spans="2:7" ht="12.75">
      <c r="B222" s="33" t="s">
        <v>232</v>
      </c>
      <c r="C222" s="148">
        <v>0</v>
      </c>
      <c r="E222" s="148">
        <v>0</v>
      </c>
      <c r="F222" s="6"/>
      <c r="G222" s="4"/>
    </row>
    <row r="223" spans="2:7" ht="12.75">
      <c r="B223" s="33"/>
      <c r="C223" s="52">
        <f>SUM(C221:C222)</f>
        <v>1</v>
      </c>
      <c r="E223" s="52">
        <f>SUM(E221:E222)</f>
        <v>1</v>
      </c>
      <c r="F223" s="6"/>
      <c r="G223" s="4"/>
    </row>
    <row r="224" spans="2:7" ht="12.75">
      <c r="B224" s="33"/>
      <c r="C224" s="46"/>
      <c r="D224" s="2"/>
      <c r="E224" s="46"/>
      <c r="F224" s="46"/>
      <c r="G224" s="4"/>
    </row>
    <row r="225" spans="2:7" ht="13.5" thickBot="1">
      <c r="B225" s="33"/>
      <c r="C225" s="147">
        <f>+C223+C218</f>
        <v>22</v>
      </c>
      <c r="E225" s="147">
        <f>+E223+E218</f>
        <v>22</v>
      </c>
      <c r="F225" s="46"/>
      <c r="G225" s="4"/>
    </row>
    <row r="226" spans="2:7" ht="13.5" thickTop="1">
      <c r="B226" s="33"/>
      <c r="C226" s="46"/>
      <c r="D226" s="2"/>
      <c r="E226" s="46"/>
      <c r="F226" s="46"/>
      <c r="G226" s="4"/>
    </row>
    <row r="227" spans="1:5" s="14" customFormat="1" ht="12.75">
      <c r="A227" s="117"/>
      <c r="B227" s="117"/>
      <c r="C227" s="117"/>
      <c r="D227" s="117"/>
      <c r="E227" s="117"/>
    </row>
    <row r="228" spans="1:10" ht="12.75">
      <c r="A228" s="27" t="s">
        <v>53</v>
      </c>
      <c r="B228" s="2" t="s">
        <v>120</v>
      </c>
      <c r="F228" s="4"/>
      <c r="G228" s="4"/>
      <c r="H228" s="4"/>
      <c r="I228" s="4"/>
      <c r="J228" s="4"/>
    </row>
    <row r="229" spans="6:10" ht="12.75">
      <c r="F229" s="4"/>
      <c r="G229" s="4"/>
      <c r="H229" s="4"/>
      <c r="I229" s="4"/>
      <c r="J229" s="4"/>
    </row>
    <row r="230" spans="6:10" ht="12.75">
      <c r="F230" s="4"/>
      <c r="G230" s="4"/>
      <c r="H230" s="4"/>
      <c r="I230" s="4"/>
      <c r="J230" s="4"/>
    </row>
    <row r="231" spans="6:10" ht="12.75">
      <c r="F231" s="4"/>
      <c r="G231" s="4"/>
      <c r="H231" s="4"/>
      <c r="I231" s="4"/>
      <c r="J231" s="4"/>
    </row>
    <row r="232" spans="6:10" ht="12.75">
      <c r="F232" s="4"/>
      <c r="G232" s="4"/>
      <c r="H232" s="4"/>
      <c r="I232" s="4"/>
      <c r="J232" s="4"/>
    </row>
    <row r="233" spans="1:10" ht="12.75">
      <c r="A233" s="27" t="s">
        <v>54</v>
      </c>
      <c r="B233" s="2" t="s">
        <v>55</v>
      </c>
      <c r="F233" s="4"/>
      <c r="G233" s="4"/>
      <c r="H233" s="4"/>
      <c r="I233" s="4"/>
      <c r="J233" s="4"/>
    </row>
    <row r="234" spans="6:10" ht="12.75">
      <c r="F234" s="4"/>
      <c r="G234" s="4"/>
      <c r="H234" s="4"/>
      <c r="I234" s="4"/>
      <c r="J234" s="4"/>
    </row>
    <row r="235" spans="6:10" ht="12.75">
      <c r="F235" s="4"/>
      <c r="G235" s="4"/>
      <c r="H235" s="4"/>
      <c r="I235" s="4"/>
      <c r="J235" s="4"/>
    </row>
    <row r="236" spans="6:10" ht="12.75">
      <c r="F236" s="4"/>
      <c r="G236" s="4"/>
      <c r="H236" s="4"/>
      <c r="I236" s="4"/>
      <c r="J236" s="4"/>
    </row>
    <row r="237" spans="6:10" ht="12.75">
      <c r="F237" s="4"/>
      <c r="G237" s="4"/>
      <c r="H237" s="4"/>
      <c r="I237" s="4"/>
      <c r="J237" s="4"/>
    </row>
    <row r="238" spans="6:10" ht="12.75">
      <c r="F238" s="4"/>
      <c r="G238" s="4"/>
      <c r="H238" s="4"/>
      <c r="I238" s="4"/>
      <c r="J238" s="4"/>
    </row>
    <row r="239" spans="6:10" ht="12.75">
      <c r="F239" s="4"/>
      <c r="G239" s="4"/>
      <c r="H239" s="4"/>
      <c r="I239" s="4"/>
      <c r="J239" s="4"/>
    </row>
    <row r="240" spans="1:10" ht="12.75">
      <c r="A240" s="27" t="s">
        <v>56</v>
      </c>
      <c r="B240" s="2" t="s">
        <v>57</v>
      </c>
      <c r="F240" s="4"/>
      <c r="G240" s="4"/>
      <c r="H240" s="4"/>
      <c r="I240" s="4"/>
      <c r="J240" s="4"/>
    </row>
    <row r="241" spans="6:10" ht="12.75">
      <c r="F241" s="4"/>
      <c r="G241" s="4"/>
      <c r="H241" s="4"/>
      <c r="I241" s="4"/>
      <c r="J241" s="4"/>
    </row>
    <row r="242" spans="6:10" ht="12.75">
      <c r="F242" s="4"/>
      <c r="G242" s="4"/>
      <c r="H242" s="4"/>
      <c r="I242" s="4"/>
      <c r="J242" s="4"/>
    </row>
    <row r="243" spans="6:10" ht="12.75">
      <c r="F243" s="4"/>
      <c r="G243" s="4"/>
      <c r="H243" s="4"/>
      <c r="I243" s="4"/>
      <c r="J243" s="4"/>
    </row>
    <row r="244" spans="6:10" ht="12.75">
      <c r="F244" s="4"/>
      <c r="G244" s="4"/>
      <c r="H244" s="4"/>
      <c r="I244" s="4"/>
      <c r="J244" s="4"/>
    </row>
    <row r="245" spans="1:10" ht="12.75">
      <c r="A245" s="26">
        <v>22</v>
      </c>
      <c r="B245" s="2" t="s">
        <v>157</v>
      </c>
      <c r="F245" s="4"/>
      <c r="G245" s="4"/>
      <c r="H245" s="4"/>
      <c r="I245" s="4"/>
      <c r="J245" s="4"/>
    </row>
    <row r="246" spans="6:10" ht="12.75">
      <c r="F246" s="4"/>
      <c r="G246" s="4"/>
      <c r="H246" s="4"/>
      <c r="I246" s="4"/>
      <c r="J246" s="4"/>
    </row>
    <row r="247" spans="2:10" ht="12.75">
      <c r="B247" s="150" t="s">
        <v>234</v>
      </c>
      <c r="C247" s="150"/>
      <c r="D247" s="150"/>
      <c r="E247" s="150"/>
      <c r="F247" s="150"/>
      <c r="G247" s="150"/>
      <c r="H247" s="12"/>
      <c r="I247" s="4"/>
      <c r="J247" s="4"/>
    </row>
    <row r="248" spans="2:10" ht="12.75">
      <c r="B248" s="151"/>
      <c r="C248" s="151"/>
      <c r="D248" s="151"/>
      <c r="E248" s="151"/>
      <c r="F248" s="151"/>
      <c r="G248" s="151"/>
      <c r="H248" s="12"/>
      <c r="I248" s="4"/>
      <c r="J248" s="4"/>
    </row>
    <row r="249" spans="6:10" ht="12.75">
      <c r="F249" s="4"/>
      <c r="G249" s="4"/>
      <c r="H249" s="4"/>
      <c r="I249" s="4"/>
      <c r="J249" s="4"/>
    </row>
    <row r="250" spans="2:10" ht="12.75">
      <c r="B250" s="155"/>
      <c r="C250" s="155"/>
      <c r="D250" s="155"/>
      <c r="E250" s="155"/>
      <c r="F250" s="155"/>
      <c r="G250" s="155"/>
      <c r="H250" s="87"/>
      <c r="I250" s="88"/>
      <c r="J250" s="4"/>
    </row>
    <row r="251" spans="1:10" ht="12.75">
      <c r="A251" s="27" t="s">
        <v>62</v>
      </c>
      <c r="B251" s="2" t="s">
        <v>58</v>
      </c>
      <c r="F251" s="4"/>
      <c r="G251" s="4"/>
      <c r="H251" s="4"/>
      <c r="I251" s="4"/>
      <c r="J251" s="4"/>
    </row>
    <row r="252" spans="1:10" ht="12.75">
      <c r="A252" s="27"/>
      <c r="B252" s="2"/>
      <c r="F252" s="4"/>
      <c r="G252" s="4"/>
      <c r="H252" s="4"/>
      <c r="I252" s="4"/>
      <c r="J252" s="4"/>
    </row>
    <row r="253" spans="2:10" ht="12.75">
      <c r="B253" s="4" t="s">
        <v>224</v>
      </c>
      <c r="F253" s="4"/>
      <c r="G253" s="4"/>
      <c r="H253" s="4"/>
      <c r="I253" s="4"/>
      <c r="J253" s="4"/>
    </row>
    <row r="254" spans="6:10" ht="12.75">
      <c r="F254" s="4"/>
      <c r="G254" s="4"/>
      <c r="H254" s="4"/>
      <c r="I254" s="4"/>
      <c r="J254" s="4"/>
    </row>
    <row r="255" spans="4:10" ht="12.75">
      <c r="D255" s="52"/>
      <c r="E255" s="52"/>
      <c r="F255" s="46"/>
      <c r="G255" s="52"/>
      <c r="H255" s="52"/>
      <c r="I255" s="52"/>
      <c r="J255" s="4"/>
    </row>
    <row r="256" spans="2:7" ht="12.75">
      <c r="B256" s="4" t="s">
        <v>59</v>
      </c>
      <c r="C256" s="68" t="s">
        <v>16</v>
      </c>
      <c r="D256" s="30"/>
      <c r="E256" s="52"/>
      <c r="F256" s="52"/>
      <c r="G256" s="4"/>
    </row>
    <row r="257" spans="3:7" ht="12.75">
      <c r="C257" s="30"/>
      <c r="D257" s="30"/>
      <c r="E257" s="30"/>
      <c r="F257" s="30"/>
      <c r="G257" s="4"/>
    </row>
    <row r="258" spans="2:7" ht="12.75">
      <c r="B258" s="34" t="s">
        <v>60</v>
      </c>
      <c r="C258" s="32"/>
      <c r="D258" s="32"/>
      <c r="E258" s="32"/>
      <c r="F258" s="32"/>
      <c r="G258" s="4"/>
    </row>
    <row r="259" spans="2:7" ht="13.5" thickBot="1">
      <c r="B259" s="4" t="s">
        <v>115</v>
      </c>
      <c r="C259" s="45">
        <v>1247</v>
      </c>
      <c r="D259" s="32"/>
      <c r="E259" s="32"/>
      <c r="F259" s="32"/>
      <c r="G259" s="4"/>
    </row>
    <row r="260" spans="3:7" ht="13.5" thickTop="1">
      <c r="C260" s="32"/>
      <c r="D260" s="32"/>
      <c r="E260" s="32"/>
      <c r="F260" s="32"/>
      <c r="G260" s="4"/>
    </row>
    <row r="261" spans="2:7" ht="12.75">
      <c r="B261" s="34" t="s">
        <v>61</v>
      </c>
      <c r="C261" s="32"/>
      <c r="D261" s="32"/>
      <c r="E261" s="32"/>
      <c r="F261" s="32"/>
      <c r="G261" s="4"/>
    </row>
    <row r="262" spans="2:7" ht="13.5" thickBot="1">
      <c r="B262" s="4" t="s">
        <v>115</v>
      </c>
      <c r="C262" s="45">
        <v>978</v>
      </c>
      <c r="D262" s="32"/>
      <c r="E262" s="32"/>
      <c r="F262" s="32"/>
      <c r="G262" s="4"/>
    </row>
    <row r="263" spans="3:7" ht="13.5" thickTop="1">
      <c r="C263" s="32"/>
      <c r="D263" s="32"/>
      <c r="E263" s="32"/>
      <c r="F263" s="32"/>
      <c r="G263" s="4"/>
    </row>
    <row r="264" spans="2:7" ht="13.5" thickBot="1">
      <c r="B264" s="4" t="s">
        <v>15</v>
      </c>
      <c r="C264" s="45">
        <f>+C259+C262</f>
        <v>2225</v>
      </c>
      <c r="D264" s="30"/>
      <c r="E264" s="32"/>
      <c r="F264" s="32"/>
      <c r="G264" s="4"/>
    </row>
    <row r="265" spans="2:10" ht="13.5" thickTop="1">
      <c r="B265" s="156"/>
      <c r="C265" s="156"/>
      <c r="D265" s="30"/>
      <c r="E265" s="100"/>
      <c r="F265" s="89"/>
      <c r="G265" s="103"/>
      <c r="H265" s="89"/>
      <c r="I265" s="89"/>
      <c r="J265" s="4"/>
    </row>
    <row r="266" spans="2:10" ht="12.75">
      <c r="B266" s="99"/>
      <c r="C266" s="101"/>
      <c r="D266" s="30"/>
      <c r="E266" s="101"/>
      <c r="F266" s="90"/>
      <c r="G266" s="103"/>
      <c r="H266" s="104"/>
      <c r="I266" s="90"/>
      <c r="J266" s="4"/>
    </row>
    <row r="267" spans="1:10" ht="12.75">
      <c r="A267" s="27" t="s">
        <v>64</v>
      </c>
      <c r="B267" s="2" t="s">
        <v>63</v>
      </c>
      <c r="F267" s="4"/>
      <c r="G267" s="4"/>
      <c r="H267" s="4"/>
      <c r="I267" s="4"/>
      <c r="J267" s="4"/>
    </row>
    <row r="268" spans="6:10" ht="12.75">
      <c r="F268" s="4"/>
      <c r="G268" s="4"/>
      <c r="H268" s="4"/>
      <c r="I268" s="4"/>
      <c r="J268" s="4"/>
    </row>
    <row r="269" spans="6:10" ht="12.75">
      <c r="F269" s="4"/>
      <c r="G269" s="4"/>
      <c r="H269" s="4"/>
      <c r="I269" s="4"/>
      <c r="J269" s="4"/>
    </row>
    <row r="270" spans="6:10" ht="12.75">
      <c r="F270" s="4"/>
      <c r="G270" s="4"/>
      <c r="H270" s="4"/>
      <c r="I270" s="4"/>
      <c r="J270" s="4"/>
    </row>
    <row r="271" spans="6:10" ht="12.75">
      <c r="F271" s="4"/>
      <c r="G271" s="4"/>
      <c r="H271" s="4"/>
      <c r="I271" s="4"/>
      <c r="J271" s="4"/>
    </row>
    <row r="272" spans="2:10" ht="12.75">
      <c r="B272" s="139"/>
      <c r="F272" s="4"/>
      <c r="G272" s="4"/>
      <c r="H272" s="4"/>
      <c r="I272" s="4"/>
      <c r="J272" s="4"/>
    </row>
    <row r="273" spans="6:10" ht="12.75">
      <c r="F273" s="4"/>
      <c r="G273" s="4"/>
      <c r="H273" s="4"/>
      <c r="I273" s="4"/>
      <c r="J273" s="4"/>
    </row>
    <row r="274" spans="6:10" ht="12.75">
      <c r="F274" s="4"/>
      <c r="G274" s="4"/>
      <c r="H274" s="4"/>
      <c r="I274" s="4"/>
      <c r="J274" s="4"/>
    </row>
    <row r="275" spans="1:10" ht="12.75">
      <c r="A275" s="27" t="s">
        <v>65</v>
      </c>
      <c r="B275" s="2" t="s">
        <v>214</v>
      </c>
      <c r="F275" s="4"/>
      <c r="G275" s="4"/>
      <c r="H275" s="4"/>
      <c r="I275" s="4"/>
      <c r="J275" s="4"/>
    </row>
    <row r="276" spans="6:10" ht="12.75">
      <c r="F276" s="4"/>
      <c r="G276" s="4"/>
      <c r="H276" s="4"/>
      <c r="I276" s="4"/>
      <c r="J276" s="4"/>
    </row>
    <row r="277" spans="6:10" ht="12.75">
      <c r="F277" s="4"/>
      <c r="G277" s="4"/>
      <c r="H277" s="4"/>
      <c r="I277" s="4"/>
      <c r="J277" s="4"/>
    </row>
    <row r="278" spans="6:10" ht="12.75">
      <c r="F278" s="4"/>
      <c r="G278" s="4"/>
      <c r="H278" s="4"/>
      <c r="I278" s="4"/>
      <c r="J278" s="4"/>
    </row>
    <row r="279" spans="6:10" ht="12.75">
      <c r="F279" s="4"/>
      <c r="G279" s="4"/>
      <c r="H279" s="4"/>
      <c r="I279" s="4"/>
      <c r="J279" s="4"/>
    </row>
    <row r="280" spans="6:10" ht="12.75">
      <c r="F280" s="4"/>
      <c r="G280" s="4"/>
      <c r="H280" s="4"/>
      <c r="I280" s="4"/>
      <c r="J280" s="4"/>
    </row>
    <row r="281" spans="6:10" ht="12.75">
      <c r="F281" s="4"/>
      <c r="G281" s="4"/>
      <c r="H281" s="4"/>
      <c r="I281" s="4"/>
      <c r="J281" s="4"/>
    </row>
    <row r="282" spans="6:10" ht="12.75">
      <c r="F282" s="4"/>
      <c r="G282" s="4"/>
      <c r="H282" s="4"/>
      <c r="I282" s="4"/>
      <c r="J282" s="4"/>
    </row>
    <row r="283" spans="6:10" ht="12.75">
      <c r="F283" s="4"/>
      <c r="G283" s="4"/>
      <c r="H283" s="4"/>
      <c r="I283" s="4"/>
      <c r="J283" s="4"/>
    </row>
    <row r="284" spans="6:10" ht="12.75">
      <c r="F284" s="4"/>
      <c r="G284" s="4"/>
      <c r="H284" s="4"/>
      <c r="I284" s="4"/>
      <c r="J284" s="4"/>
    </row>
    <row r="285" spans="6:10" ht="12.75">
      <c r="F285" s="4"/>
      <c r="G285" s="4"/>
      <c r="H285" s="4"/>
      <c r="I285" s="4"/>
      <c r="J285" s="4"/>
    </row>
    <row r="286" spans="6:10" ht="12.75">
      <c r="F286" s="4"/>
      <c r="G286" s="4"/>
      <c r="H286" s="4"/>
      <c r="I286" s="4"/>
      <c r="J286" s="4"/>
    </row>
    <row r="287" spans="1:10" ht="12.75">
      <c r="A287" s="27" t="s">
        <v>116</v>
      </c>
      <c r="B287" s="2" t="s">
        <v>177</v>
      </c>
      <c r="F287" s="4"/>
      <c r="G287" s="4"/>
      <c r="H287" s="4"/>
      <c r="I287" s="4"/>
      <c r="J287" s="4"/>
    </row>
    <row r="288" spans="1:10" ht="12.75">
      <c r="A288" s="27"/>
      <c r="B288" s="2"/>
      <c r="F288" s="4"/>
      <c r="G288" s="4"/>
      <c r="H288" s="4"/>
      <c r="I288" s="4"/>
      <c r="J288" s="4"/>
    </row>
    <row r="289" spans="2:10" ht="12.75">
      <c r="B289" s="4" t="s">
        <v>212</v>
      </c>
      <c r="F289" s="4"/>
      <c r="G289" s="4"/>
      <c r="H289" s="4"/>
      <c r="I289" s="4"/>
      <c r="J289" s="4"/>
    </row>
    <row r="290" spans="6:10" ht="12.75">
      <c r="F290" s="4"/>
      <c r="G290" s="4"/>
      <c r="H290" s="4"/>
      <c r="I290" s="4"/>
      <c r="J290" s="4"/>
    </row>
    <row r="291" spans="6:10" ht="12.75">
      <c r="F291" s="4"/>
      <c r="G291" s="4"/>
      <c r="H291" s="4"/>
      <c r="I291" s="4"/>
      <c r="J291" s="4"/>
    </row>
    <row r="292" spans="1:10" ht="12.75">
      <c r="A292" s="27">
        <v>27</v>
      </c>
      <c r="B292" s="2" t="s">
        <v>235</v>
      </c>
      <c r="F292" s="4"/>
      <c r="G292" s="4"/>
      <c r="H292" s="4"/>
      <c r="I292" s="4"/>
      <c r="J292" s="4"/>
    </row>
    <row r="293" spans="1:10" ht="12.75">
      <c r="A293" s="27"/>
      <c r="B293" s="2"/>
      <c r="F293" s="4"/>
      <c r="G293" s="4"/>
      <c r="H293" s="4"/>
      <c r="I293" s="4"/>
      <c r="J293" s="4"/>
    </row>
    <row r="294" spans="1:10" ht="12.75">
      <c r="A294" s="27"/>
      <c r="B294" s="4" t="s">
        <v>193</v>
      </c>
      <c r="F294" s="4"/>
      <c r="G294" s="4"/>
      <c r="H294" s="4"/>
      <c r="I294" s="4"/>
      <c r="J294" s="4"/>
    </row>
    <row r="295" spans="1:10" ht="12.75">
      <c r="A295" s="27"/>
      <c r="F295" s="4"/>
      <c r="G295" s="4"/>
      <c r="H295" s="4"/>
      <c r="I295" s="4"/>
      <c r="J295" s="4"/>
    </row>
    <row r="296" spans="1:7" ht="12.75">
      <c r="A296" s="27"/>
      <c r="C296" s="149" t="s">
        <v>152</v>
      </c>
      <c r="D296" s="149"/>
      <c r="F296" s="149" t="s">
        <v>151</v>
      </c>
      <c r="G296" s="149"/>
    </row>
    <row r="297" spans="1:7" ht="51">
      <c r="A297" s="27"/>
      <c r="B297" s="2"/>
      <c r="C297" s="116" t="s">
        <v>113</v>
      </c>
      <c r="D297" s="98" t="s">
        <v>149</v>
      </c>
      <c r="E297" s="10"/>
      <c r="F297" s="116" t="s">
        <v>108</v>
      </c>
      <c r="G297" s="116" t="s">
        <v>150</v>
      </c>
    </row>
    <row r="298" spans="3:7" ht="12.75">
      <c r="C298" s="46" t="str">
        <f>+F298</f>
        <v>31.12.09</v>
      </c>
      <c r="D298" s="46" t="str">
        <f>+G298</f>
        <v>31.12.08</v>
      </c>
      <c r="E298" s="10"/>
      <c r="F298" s="46" t="s">
        <v>219</v>
      </c>
      <c r="G298" s="46" t="s">
        <v>189</v>
      </c>
    </row>
    <row r="299" spans="3:7" ht="12.75">
      <c r="C299" s="6"/>
      <c r="E299" s="10"/>
      <c r="F299" s="6"/>
      <c r="G299" s="46"/>
    </row>
    <row r="300" spans="2:7" ht="13.5" thickBot="1">
      <c r="B300" s="4" t="s">
        <v>194</v>
      </c>
      <c r="C300" s="118">
        <f>'Consol IS'!C34</f>
        <v>1376</v>
      </c>
      <c r="D300" s="45">
        <f>+'Consol IS'!E34</f>
        <v>-1610</v>
      </c>
      <c r="E300" s="10"/>
      <c r="F300" s="118">
        <f>'Consol IS'!G34</f>
        <v>-568</v>
      </c>
      <c r="G300" s="118">
        <f>+'Consol IS'!I34</f>
        <v>81</v>
      </c>
    </row>
    <row r="301" spans="3:7" ht="13.5" thickTop="1">
      <c r="C301" s="59"/>
      <c r="D301" s="31"/>
      <c r="E301" s="10"/>
      <c r="F301" s="59"/>
      <c r="G301" s="59"/>
    </row>
    <row r="302" spans="2:7" ht="12.75">
      <c r="B302" s="4" t="s">
        <v>97</v>
      </c>
      <c r="C302" s="59"/>
      <c r="D302" s="31"/>
      <c r="E302" s="10"/>
      <c r="F302" s="59"/>
      <c r="G302" s="59"/>
    </row>
    <row r="303" spans="2:7" ht="13.5" thickBot="1">
      <c r="B303" s="4" t="s">
        <v>96</v>
      </c>
      <c r="C303" s="118">
        <v>123000</v>
      </c>
      <c r="D303" s="45">
        <f>82000+41000</f>
        <v>123000</v>
      </c>
      <c r="E303" s="10"/>
      <c r="F303" s="118">
        <v>123000</v>
      </c>
      <c r="G303" s="118">
        <v>123000</v>
      </c>
    </row>
    <row r="304" spans="3:7" ht="13.5" thickTop="1">
      <c r="C304" s="115"/>
      <c r="D304" s="32"/>
      <c r="E304" s="10"/>
      <c r="F304" s="115"/>
      <c r="G304" s="115"/>
    </row>
    <row r="305" spans="2:7" ht="12.75">
      <c r="B305" s="4" t="s">
        <v>195</v>
      </c>
      <c r="E305" s="10"/>
      <c r="F305" s="4"/>
      <c r="G305" s="4"/>
    </row>
    <row r="306" spans="2:7" ht="12.75">
      <c r="B306" s="4" t="s">
        <v>98</v>
      </c>
      <c r="E306" s="10"/>
      <c r="F306" s="4"/>
      <c r="G306" s="4"/>
    </row>
    <row r="307" spans="2:7" ht="13.5" thickBot="1">
      <c r="B307" s="4" t="s">
        <v>99</v>
      </c>
      <c r="C307" s="119">
        <f>C300/C303*100</f>
        <v>1.1186991869918699</v>
      </c>
      <c r="D307" s="119">
        <f>D300/D303*100</f>
        <v>-1.3089430894308944</v>
      </c>
      <c r="E307" s="10"/>
      <c r="F307" s="119">
        <f>F300/F303*100</f>
        <v>-0.4617886178861789</v>
      </c>
      <c r="G307" s="119">
        <f>G300/G303*100</f>
        <v>0.06585365853658537</v>
      </c>
    </row>
    <row r="308" spans="3:7" ht="13.5" thickTop="1">
      <c r="C308" s="120"/>
      <c r="D308" s="31"/>
      <c r="E308" s="120"/>
      <c r="F308" s="4"/>
      <c r="G308" s="4"/>
    </row>
    <row r="309" spans="4:8" ht="12.75">
      <c r="D309" s="59"/>
      <c r="E309" s="31"/>
      <c r="F309" s="59"/>
      <c r="G309" s="59"/>
      <c r="H309" s="4"/>
    </row>
    <row r="310" spans="2:10" ht="26.25" customHeight="1">
      <c r="B310" s="152" t="s">
        <v>196</v>
      </c>
      <c r="C310" s="152"/>
      <c r="D310" s="152"/>
      <c r="E310" s="152"/>
      <c r="F310" s="152"/>
      <c r="G310" s="152"/>
      <c r="H310" s="128"/>
      <c r="I310" s="122"/>
      <c r="J310" s="122"/>
    </row>
    <row r="311" spans="6:10" ht="12.75">
      <c r="F311" s="6"/>
      <c r="G311" s="4"/>
      <c r="H311" s="6"/>
      <c r="I311" s="6"/>
      <c r="J311" s="4"/>
    </row>
    <row r="312" spans="6:10" ht="12.75">
      <c r="F312" s="6"/>
      <c r="G312" s="4"/>
      <c r="H312" s="6"/>
      <c r="I312" s="6"/>
      <c r="J312" s="4"/>
    </row>
    <row r="313" spans="2:10" ht="12.75">
      <c r="B313" s="139"/>
      <c r="F313" s="6"/>
      <c r="G313" s="4"/>
      <c r="H313" s="6"/>
      <c r="I313" s="6"/>
      <c r="J313" s="4"/>
    </row>
    <row r="314" spans="6:10" ht="12.75">
      <c r="F314" s="6"/>
      <c r="G314" s="4"/>
      <c r="H314" s="6"/>
      <c r="I314" s="6"/>
      <c r="J314" s="4"/>
    </row>
    <row r="315" spans="2:10" ht="12.75">
      <c r="B315" s="10"/>
      <c r="C315" s="10"/>
      <c r="D315" s="10"/>
      <c r="E315" s="10"/>
      <c r="F315"/>
      <c r="G315" s="4"/>
      <c r="H315" s="4"/>
      <c r="I315" s="4"/>
      <c r="J315" s="4"/>
    </row>
    <row r="316" spans="2:12" ht="12.75">
      <c r="B316" s="10"/>
      <c r="C316" s="10"/>
      <c r="D316" s="10"/>
      <c r="E316" s="10"/>
      <c r="F316"/>
      <c r="G316" s="4"/>
      <c r="H316" s="4"/>
      <c r="I316" s="4"/>
      <c r="J316" s="4"/>
      <c r="K316" s="4"/>
      <c r="L316" s="4"/>
    </row>
    <row r="317" spans="2:12" ht="12.75">
      <c r="B317" s="10"/>
      <c r="C317" s="10"/>
      <c r="D317" s="10"/>
      <c r="E317" s="10"/>
      <c r="F317"/>
      <c r="G317" s="4"/>
      <c r="H317" s="4"/>
      <c r="I317" s="4"/>
      <c r="J317" s="4"/>
      <c r="K317" s="4"/>
      <c r="L317" s="4"/>
    </row>
    <row r="318" spans="6:12" ht="12.75">
      <c r="F318" s="4"/>
      <c r="G318" s="4"/>
      <c r="H318" s="4"/>
      <c r="I318" s="4"/>
      <c r="J318" s="4"/>
      <c r="K318" s="4"/>
      <c r="L318" s="4"/>
    </row>
    <row r="319" spans="6:12" ht="12.75">
      <c r="F319" s="4"/>
      <c r="G319" s="4"/>
      <c r="H319" s="4"/>
      <c r="I319" s="4"/>
      <c r="J319" s="4"/>
      <c r="K319" s="4"/>
      <c r="L319" s="4"/>
    </row>
    <row r="320" spans="6:12" ht="12.75">
      <c r="F320" s="4"/>
      <c r="G320" s="4"/>
      <c r="H320" s="4"/>
      <c r="I320" s="4"/>
      <c r="J320" s="4"/>
      <c r="K320" s="4"/>
      <c r="L320" s="4"/>
    </row>
    <row r="321" spans="6:12" ht="12.75">
      <c r="F321" s="4"/>
      <c r="G321" s="4"/>
      <c r="H321" s="4"/>
      <c r="I321" s="4"/>
      <c r="J321" s="4"/>
      <c r="K321" s="4"/>
      <c r="L321" s="4"/>
    </row>
    <row r="322" spans="6:12" ht="12.75">
      <c r="F322" s="4"/>
      <c r="G322" s="4"/>
      <c r="H322" s="4"/>
      <c r="I322" s="4"/>
      <c r="J322" s="4"/>
      <c r="K322" s="4"/>
      <c r="L322" s="4"/>
    </row>
    <row r="323" spans="6:12" ht="12.75">
      <c r="F323" s="4"/>
      <c r="G323" s="4"/>
      <c r="H323" s="4"/>
      <c r="I323" s="4"/>
      <c r="J323" s="4"/>
      <c r="K323" s="4"/>
      <c r="L323" s="4"/>
    </row>
    <row r="324" spans="2:12" ht="12.75">
      <c r="B324" s="2"/>
      <c r="F324" s="4"/>
      <c r="G324" s="4"/>
      <c r="H324" s="4"/>
      <c r="I324" s="4"/>
      <c r="J324" s="4"/>
      <c r="K324" s="4"/>
      <c r="L324" s="4"/>
    </row>
    <row r="325" spans="1:12" ht="12.75">
      <c r="A325" s="4"/>
      <c r="K325" s="4"/>
      <c r="L325" s="4"/>
    </row>
    <row r="326" spans="1:11" ht="12.75">
      <c r="A326" s="4"/>
      <c r="K326" s="115"/>
    </row>
    <row r="327" spans="1:16" ht="12.75">
      <c r="A327" s="4"/>
      <c r="K327" s="4"/>
      <c r="L327" s="4"/>
      <c r="M327" s="4"/>
      <c r="N327" s="4"/>
      <c r="O327" s="4"/>
      <c r="P327" s="4"/>
    </row>
    <row r="328" spans="1:12" ht="12.75">
      <c r="A328" s="4"/>
      <c r="K328" s="115"/>
      <c r="L328" s="4"/>
    </row>
    <row r="329" spans="1:12" ht="12.75">
      <c r="A329" s="4"/>
      <c r="K329" s="4"/>
      <c r="L329" s="4"/>
    </row>
    <row r="330" spans="1:12" ht="12.75">
      <c r="A330" s="4"/>
      <c r="K330" s="4"/>
      <c r="L330" s="4"/>
    </row>
    <row r="331" spans="1:12" ht="12.75">
      <c r="A331" s="4"/>
      <c r="K331" s="4"/>
      <c r="L331" s="4"/>
    </row>
    <row r="332" spans="1:12" ht="12.75">
      <c r="A332" s="4"/>
      <c r="K332" s="4"/>
      <c r="L332" s="4"/>
    </row>
    <row r="333" spans="1:12" ht="12.75">
      <c r="A333" s="4"/>
      <c r="K333" s="4"/>
      <c r="L333" s="4"/>
    </row>
    <row r="334" spans="1:12" ht="12.75">
      <c r="A334" s="4"/>
      <c r="K334" s="4"/>
      <c r="L334" s="4"/>
    </row>
    <row r="335" spans="1:12" ht="12.75">
      <c r="A335" s="4"/>
      <c r="K335" s="4"/>
      <c r="L335" s="4"/>
    </row>
    <row r="336" spans="1:12" ht="12.75">
      <c r="A336" s="4"/>
      <c r="K336" s="4"/>
      <c r="L336" s="4"/>
    </row>
    <row r="337" ht="12.75">
      <c r="A337" s="4"/>
    </row>
    <row r="338" ht="12.75">
      <c r="A338" s="4"/>
    </row>
    <row r="339" ht="12.75">
      <c r="A339" s="4"/>
    </row>
    <row r="340" ht="12.75">
      <c r="A340" s="4"/>
    </row>
    <row r="341" ht="12.75">
      <c r="A341" s="4"/>
    </row>
    <row r="342" ht="12.75">
      <c r="A342" s="4"/>
    </row>
    <row r="343" ht="12.75">
      <c r="A343" s="4"/>
    </row>
    <row r="344" ht="12.75">
      <c r="A344" s="4"/>
    </row>
    <row r="345" ht="12.75">
      <c r="A345" s="4"/>
    </row>
    <row r="346" ht="12.75">
      <c r="A346" s="4"/>
    </row>
    <row r="347" ht="12.75">
      <c r="A347" s="4"/>
    </row>
    <row r="348" spans="6:10" ht="12.75">
      <c r="F348" s="4"/>
      <c r="G348" s="4"/>
      <c r="H348" s="4"/>
      <c r="I348" s="4"/>
      <c r="J348" s="4"/>
    </row>
    <row r="349" spans="6:10" ht="12.75">
      <c r="F349" s="4"/>
      <c r="G349" s="4"/>
      <c r="H349" s="4"/>
      <c r="I349" s="4"/>
      <c r="J349" s="4"/>
    </row>
    <row r="350" spans="6:10" ht="12.75">
      <c r="F350" s="4"/>
      <c r="G350" s="4"/>
      <c r="H350" s="4"/>
      <c r="I350" s="4"/>
      <c r="J350" s="4"/>
    </row>
    <row r="351" spans="6:10" ht="12.75">
      <c r="F351" s="4"/>
      <c r="G351" s="4"/>
      <c r="H351" s="4"/>
      <c r="I351" s="4"/>
      <c r="J351" s="4"/>
    </row>
    <row r="352" spans="2:10" ht="12.75">
      <c r="B352" s="2"/>
      <c r="F352" s="4"/>
      <c r="G352" s="4"/>
      <c r="H352" s="4"/>
      <c r="I352" s="4"/>
      <c r="J352" s="4"/>
    </row>
    <row r="353" spans="6:10" ht="12.75">
      <c r="F353" s="4"/>
      <c r="G353" s="4"/>
      <c r="H353" s="4"/>
      <c r="I353" s="4"/>
      <c r="J353" s="4"/>
    </row>
    <row r="354" spans="6:10" ht="12.75">
      <c r="F354" s="4"/>
      <c r="G354" s="4"/>
      <c r="H354" s="4"/>
      <c r="I354" s="4"/>
      <c r="J354" s="4"/>
    </row>
    <row r="355" spans="6:10" ht="12.75">
      <c r="F355" s="4"/>
      <c r="G355" s="4"/>
      <c r="H355" s="4"/>
      <c r="I355" s="4"/>
      <c r="J355" s="4"/>
    </row>
    <row r="356" spans="6:10" ht="12.75">
      <c r="F356" s="4"/>
      <c r="G356" s="4"/>
      <c r="H356" s="4"/>
      <c r="I356" s="4"/>
      <c r="J356" s="4"/>
    </row>
    <row r="357" spans="6:10" ht="12.75">
      <c r="F357" s="4"/>
      <c r="G357" s="4"/>
      <c r="H357" s="4"/>
      <c r="I357" s="4"/>
      <c r="J357" s="4"/>
    </row>
    <row r="358" spans="6:10" ht="12.75">
      <c r="F358" s="4"/>
      <c r="G358" s="4"/>
      <c r="H358" s="4"/>
      <c r="I358" s="4"/>
      <c r="J358" s="4"/>
    </row>
    <row r="359" spans="6:10" ht="12.75">
      <c r="F359" s="4"/>
      <c r="G359" s="4"/>
      <c r="H359" s="4"/>
      <c r="I359" s="4"/>
      <c r="J359" s="4"/>
    </row>
    <row r="360" spans="6:10" ht="12.75">
      <c r="F360" s="4"/>
      <c r="G360" s="4"/>
      <c r="H360" s="4"/>
      <c r="I360" s="4"/>
      <c r="J360" s="4"/>
    </row>
    <row r="361" spans="6:10" ht="12.75">
      <c r="F361" s="4"/>
      <c r="G361" s="4"/>
      <c r="H361" s="4"/>
      <c r="I361" s="4"/>
      <c r="J361" s="4"/>
    </row>
    <row r="362" spans="6:10" ht="12.75">
      <c r="F362" s="4"/>
      <c r="G362" s="4"/>
      <c r="H362" s="4"/>
      <c r="I362" s="4"/>
      <c r="J362" s="4"/>
    </row>
    <row r="363" spans="6:10" ht="12.75">
      <c r="F363" s="4"/>
      <c r="G363" s="4"/>
      <c r="H363" s="4"/>
      <c r="I363" s="4"/>
      <c r="J363" s="4"/>
    </row>
    <row r="364" spans="6:10" ht="12.75">
      <c r="F364" s="4"/>
      <c r="G364" s="4"/>
      <c r="H364" s="4"/>
      <c r="I364" s="4"/>
      <c r="J364" s="4"/>
    </row>
  </sheetData>
  <sheetProtection/>
  <mergeCells count="9">
    <mergeCell ref="B247:G248"/>
    <mergeCell ref="B310:G310"/>
    <mergeCell ref="B71:G72"/>
    <mergeCell ref="B65:G66"/>
    <mergeCell ref="B86:H86"/>
    <mergeCell ref="B250:G250"/>
    <mergeCell ref="C296:D296"/>
    <mergeCell ref="F296:G296"/>
    <mergeCell ref="B265:C265"/>
  </mergeCells>
  <printOptions/>
  <pageMargins left="0.75" right="0.29" top="0.17" bottom="0.16" header="0.17" footer="0.16"/>
  <pageSetup cellComments="asDisplayed" horizontalDpi="300" verticalDpi="300" orientation="portrait" paperSize="9" scale="78" r:id="rId2"/>
  <rowBreaks count="4" manualBreakCount="4">
    <brk id="80" max="7" man="1"/>
    <brk id="135" max="7" man="1"/>
    <brk id="200" max="7" man="1"/>
    <brk id="273"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dc:creator>
  <cp:keywords/>
  <dc:description/>
  <cp:lastModifiedBy>He Kae Yeng</cp:lastModifiedBy>
  <cp:lastPrinted>2010-02-22T02:01:51Z</cp:lastPrinted>
  <dcterms:created xsi:type="dcterms:W3CDTF">2006-07-03T12:17:34Z</dcterms:created>
  <dcterms:modified xsi:type="dcterms:W3CDTF">2010-02-24T07:26:08Z</dcterms:modified>
  <cp:category/>
  <cp:version/>
  <cp:contentType/>
  <cp:contentStatus/>
</cp:coreProperties>
</file>